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0" yWindow="0" windowWidth="24000" windowHeight="9735" tabRatio="910" firstSheet="1" activeTab="1"/>
  </bookViews>
  <sheets>
    <sheet name="Hoja2" sheetId="82" state="hidden" r:id="rId1"/>
    <sheet name="POR" sheetId="1" r:id="rId2"/>
    <sheet name="INT" sheetId="70" r:id="rId3"/>
    <sheet name="ORG" sheetId="4" r:id="rId4"/>
    <sheet name="ORG-DIR" sheetId="6" r:id="rId5"/>
    <sheet name="BASE" sheetId="71" r:id="rId6"/>
    <sheet name="FODA" sheetId="108" r:id="rId7"/>
    <sheet name="1" sheetId="72" r:id="rId8"/>
    <sheet name="C1" sheetId="26" r:id="rId9"/>
    <sheet name="2" sheetId="89" r:id="rId10"/>
    <sheet name="C2.1" sheetId="92" r:id="rId11"/>
    <sheet name="C2.2" sheetId="100" r:id="rId12"/>
    <sheet name="C2.3" sheetId="99" r:id="rId13"/>
    <sheet name="3" sheetId="90" r:id="rId14"/>
    <sheet name="C3.1" sheetId="93" r:id="rId15"/>
    <sheet name="C3.2" sheetId="104" r:id="rId16"/>
    <sheet name="4" sheetId="91" r:id="rId17"/>
    <sheet name="C4.1" sheetId="94" r:id="rId18"/>
    <sheet name="C4.2" sheetId="102" r:id="rId19"/>
    <sheet name="5" sheetId="95" r:id="rId20"/>
    <sheet name="C5.1" sheetId="28" r:id="rId21"/>
    <sheet name="C5.2" sheetId="103" r:id="rId22"/>
    <sheet name="P1" sheetId="36" r:id="rId23"/>
    <sheet name="P2" sheetId="35" r:id="rId24"/>
    <sheet name="A1" sheetId="79" r:id="rId25"/>
    <sheet name="A2" sheetId="78" r:id="rId26"/>
    <sheet name="A3" sheetId="80" r:id="rId27"/>
  </sheets>
  <externalReferences>
    <externalReference r:id="rId28"/>
    <externalReference r:id="rId29"/>
    <externalReference r:id="rId30"/>
  </externalReferences>
  <definedNames>
    <definedName name="ACTIVIDAD">Hoja2!$AH$3:$AH$9</definedName>
    <definedName name="ACTIVIDAD14">Hoja2!#REF!</definedName>
    <definedName name="ACTIVIDAD15">Hoja2!#REF!</definedName>
    <definedName name="ACTIVIDAD3">Hoja2!$AJ$3:$AJ$4</definedName>
    <definedName name="ACTIVIDAD4">Hoja2!$AM$3:$AM$8</definedName>
    <definedName name="ACTIVIDAD5">Hoja2!$AP$3:$AP$7</definedName>
    <definedName name="ACTIVIDAD7">Hoja2!$AR$3:$AR$9</definedName>
    <definedName name="ACTIVIDAD8">Hoja2!$AS$3:$AS$10</definedName>
    <definedName name="ACTIVIDADC3.2">Hoja2!$AI$3:$AI$7</definedName>
    <definedName name="ACTIVIDADC5.1">Hoja2!$AM$3:$AM$10</definedName>
    <definedName name="ACTIVIDADT1">[1]BD!$AD$3:$AD$9</definedName>
    <definedName name="ACTIVIDADT10">[1]BD!$AP$3:$AP$6</definedName>
    <definedName name="ACTIVIDADT11">[1]BD!$AS$3:$AS$6</definedName>
    <definedName name="ACTIVIDADT12">[1]BD!$AV$3:$AV$6</definedName>
    <definedName name="ACTIVIDADT13">[1]BD!$AY$3:$AY$6</definedName>
    <definedName name="ACTIVIDADT14">[1]BD!$BB$3:$BB$6</definedName>
    <definedName name="ACTIVIDADT15">[1]BD!$BD$3:$BD$8</definedName>
    <definedName name="ACTIVIDADT17">[1]BD!$BF$3:$BF$4</definedName>
    <definedName name="ACTIVIDADT18">[1]BD!$BG$3:$BG$6</definedName>
    <definedName name="ACTIVIDADT29">[1]BD!$BW$3:$BW$4</definedName>
    <definedName name="ACTIVIDADT7">[1]BD!$AK$3:$AK$8</definedName>
    <definedName name="ACTIVIDADT9">[1]BD!$AM$3:$AM$6</definedName>
    <definedName name="Alta_Verapaz">Hoja2!$H$3:$H$19</definedName>
    <definedName name="_xlnm.Print_Area" localSheetId="7">'1'!$A$1:$L$30</definedName>
    <definedName name="_xlnm.Print_Area" localSheetId="24">'A1'!$A$1:$M$33</definedName>
    <definedName name="_xlnm.Print_Area" localSheetId="25">'A2'!$A$1:$J$46</definedName>
    <definedName name="_xlnm.Print_Area" localSheetId="26">'A3'!$A$1:$Q$18</definedName>
    <definedName name="_xlnm.Print_Area" localSheetId="5">BASE!$A$1:$G$19</definedName>
    <definedName name="_xlnm.Print_Area" localSheetId="10">C2.1!$A$1:$V$60</definedName>
    <definedName name="_xlnm.Print_Area" localSheetId="11">C2.2!$A$1:$U$10</definedName>
    <definedName name="_xlnm.Print_Area" localSheetId="12">C2.3!$A$1:$U$10</definedName>
    <definedName name="_xlnm.Print_Area" localSheetId="14">C3.1!$A$1:$S$10</definedName>
    <definedName name="_xlnm.Print_Area" localSheetId="15">C3.2!$A$1:$S$14</definedName>
    <definedName name="_xlnm.Print_Area" localSheetId="17">C4.1!$A$1:$V$11</definedName>
    <definedName name="_xlnm.Print_Area" localSheetId="18">C4.2!$A$1:$X$8</definedName>
    <definedName name="_xlnm.Print_Area" localSheetId="20">C5.1!$A$1:$U$45</definedName>
    <definedName name="_xlnm.Print_Area" localSheetId="21">C5.2!$A$1:$T$126</definedName>
    <definedName name="_xlnm.Print_Area" localSheetId="3">ORG!$A$1:$N$38</definedName>
    <definedName name="_xlnm.Print_Area" localSheetId="22">'P1'!$B$1:$F$47</definedName>
    <definedName name="_xlnm.Print_Area" localSheetId="23">'P2'!$B$77:$H$106</definedName>
    <definedName name="_xlnm.Print_Area" localSheetId="1">POR!$A$1:$J$15</definedName>
    <definedName name="ASOCIACIÓN_DEPORTIVA_NACIONAL_DE">Hoja2!$C$3:$C$19</definedName>
    <definedName name="Baja_verapaz">Hoja2!$I$3:$I$10</definedName>
    <definedName name="BENEFICIARIO">Hoja2!$AL$3:$AL$5</definedName>
    <definedName name="BENEFICIARIOT4">[1]BD!$AH$3:$AH$5</definedName>
    <definedName name="CARATULA">[1]BD!$A$3:$A$5</definedName>
    <definedName name="CARÁTULA">Hoja2!$A$3:$A$5</definedName>
    <definedName name="CATEGORIA">Hoja2!$AD$3:$AD$8</definedName>
    <definedName name="CATEGORIA2">Hoja2!$AE$3:$AE$7</definedName>
    <definedName name="CATEGORIA3">Hoja2!$AF$3:$AF$4</definedName>
    <definedName name="CATEGORIA4">Hoja2!$AG$3:$AG$5</definedName>
    <definedName name="CATEGORIAA1">Hoja2!#REF!</definedName>
    <definedName name="CATEGORÍAA1">Hoja2!$AQ$3:$AQ$5</definedName>
    <definedName name="CATEGORÍAA2">Hoja2!$AT$3:$AT$5</definedName>
    <definedName name="CATEGORIAA3">Hoja2!#REF!</definedName>
    <definedName name="CATEGORÍAA3">Hoja2!$AV$3:$AV$6</definedName>
    <definedName name="CATEGORIAC.1">Hoja2!$AD$3:$AD$7</definedName>
    <definedName name="CATEGORIAC2.1">Hoja2!$AE$3:$AE$4</definedName>
    <definedName name="CATEGORIAC3.1">Hoja2!$AH$3:$AH$5</definedName>
    <definedName name="CATEGORÍAC4.2">Hoja2!$AL$3:$AL$5</definedName>
    <definedName name="Chimaltenango">Hoja2!$J$3:$J$18</definedName>
    <definedName name="Chiquimula">Hoja2!$K$3:$K$13</definedName>
    <definedName name="CLASIFICACIÓN10">Hoja2!$AU$3:$AU$5</definedName>
    <definedName name="CLASIFICACIÓN11">Hoja2!#REF!</definedName>
    <definedName name="CLASIFICACIÓNC3.1">Hoja2!$AF$3:$AF$5</definedName>
    <definedName name="CLASIFICACIÓNC4.2">Hoja2!$AJ$3:$AJ$5</definedName>
    <definedName name="CLASIFICACIONT22">[1]BD!$BK$3:$BK$5</definedName>
    <definedName name="CLASIFICACIONT23">[1]BD!$BM$3:$BM$5</definedName>
    <definedName name="DEPARTAMENTO">Hoja2!$G$3:$G$24</definedName>
    <definedName name="DEPORTE">Hoja2!$E$3:$E$47</definedName>
    <definedName name="DIRIGIDO">Hoja2!$AN$3:$AN$8</definedName>
    <definedName name="DIRIGIDO13">Hoja2!#REF!</definedName>
    <definedName name="DIRIGIDO14">Hoja2!#REF!</definedName>
    <definedName name="DIRIGIDO5">Hoja2!$AQ$3:$AQ$10</definedName>
    <definedName name="DIRIGIDOAT29">[1]BD!$BX$3:$BX$4</definedName>
    <definedName name="DIRIGIDOT14">[1]BD!$BC$3:$BC$6</definedName>
    <definedName name="DIRIGIDOT26">[1]BD!$BS$3:$BS$5</definedName>
    <definedName name="El_Progreso">Hoja2!$L$3:$L$10</definedName>
    <definedName name="Escuintla">Hoja2!$M$3:$M$15</definedName>
    <definedName name="ETAPA">Hoja2!#REF!</definedName>
    <definedName name="ETAPA14">Hoja2!#REF!</definedName>
    <definedName name="ETAPAA1">Hoja2!$AP$3:$AP$6</definedName>
    <definedName name="ETAPAA2">Hoja2!$AS$3:$AS$5</definedName>
    <definedName name="ETAPAT24">[1]BD!$BQ$3:$BQ$6</definedName>
    <definedName name="FEDERACIÓN_DEPORTIVA_NACIONAL_DE">Hoja2!$B$3:$B$31</definedName>
    <definedName name="GENEROT29">[1]BD!$BY$3:$BY$5</definedName>
    <definedName name="Guatemala">Hoja2!$N$3:$N$19</definedName>
    <definedName name="Huehuetenango">Hoja2!$O$3:$O$34</definedName>
    <definedName name="IMPLEMENTACIÓN">Hoja2!$AK$3:$AK$4</definedName>
    <definedName name="INSTITUCIÓN">Hoja2!#REF!</definedName>
    <definedName name="INSTITUCIONT26">[1]BD!$BT$3:$BT$9</definedName>
    <definedName name="INSTITUCIONT29">[1]BD!$BZ$3:$BZ$6</definedName>
    <definedName name="Izabal">Hoja2!$P$3:$P$7</definedName>
    <definedName name="Jalapa">Hoja2!$Q$3:$Q$9</definedName>
    <definedName name="Jutiapa">Hoja2!$R$3:$R$19</definedName>
    <definedName name="LÍNEAA1">Hoja2!$AO$3:$AO$5</definedName>
    <definedName name="LÍNEAA2">Hoja2!$AR$3:$AR$4</definedName>
    <definedName name="MES">Hoja2!$F$3:$F$14</definedName>
    <definedName name="MESES">[1]BD!$BV$3:$BV$14</definedName>
    <definedName name="NIVEL">Hoja2!$AO$3:$AO$4</definedName>
    <definedName name="NIVEL11">Hoja2!#REF!</definedName>
    <definedName name="NIVEL12">Hoja2!#REF!</definedName>
    <definedName name="NIVEL14">Hoja2!#REF!</definedName>
    <definedName name="NIVEL15">Hoja2!#REF!</definedName>
    <definedName name="NIVELA1">Hoja2!$AN$3:$AN$4</definedName>
    <definedName name="NIVELA2">Hoja2!#REF!</definedName>
    <definedName name="NIVELC3.1">Hoja2!$AG$3:$AG$6</definedName>
    <definedName name="NIVELC4.2">Hoja2!$AK$3:$AK$15</definedName>
    <definedName name="nombre">[2]Hoja3!$A$4:$A$6</definedName>
    <definedName name="NUEVO">[3]Hoja2!$G$3:$G$24</definedName>
    <definedName name="OBJETIVO">Hoja2!#REF!</definedName>
    <definedName name="OBJETIVO14">Hoja2!#REF!</definedName>
    <definedName name="OBJETIVOT24">[1]BD!$BP$3:$BP$4</definedName>
    <definedName name="ORGANIZACIONT10">[1]BD!$AQ$3:$AQ$4</definedName>
    <definedName name="ORGANIZACIONT11">[1]BD!$AT$3:$AT$4</definedName>
    <definedName name="ORGANIZACIONT12">[1]BD!$AW$3:$AW$4</definedName>
    <definedName name="ORGANIZACIONT13">[1]BD!$AZ$3:$AZ$4</definedName>
    <definedName name="ORGANIZACIONT9">[1]BD!$AN$3:$AN$4</definedName>
    <definedName name="Petén">Hoja2!$S$3:$S$14</definedName>
    <definedName name="Quetzaltenango">Hoja2!$T$3:$T$26</definedName>
    <definedName name="Quiché">Hoja2!$U$3:$U$23</definedName>
    <definedName name="RESPONSABILIDADA3">Hoja2!$AU$3:$AU$4</definedName>
    <definedName name="Rethalhuleu">Hoja2!$V$3:$V$11</definedName>
    <definedName name="Sacatepéquez">Hoja2!$W$3:$W$18</definedName>
    <definedName name="San_Marcos">Hoja2!$X$3:$X$31</definedName>
    <definedName name="Santa_Rosa">Hoja2!$Y$3:$Y$16</definedName>
    <definedName name="SELECCIONE_OPCIÓN">Hoja2!$D$3</definedName>
    <definedName name="Sololá">Hoja2!$Z$3:$Z$21</definedName>
    <definedName name="Suchitepéquez">Hoja2!$AA$3:$AA$22</definedName>
    <definedName name="_xlnm.Print_Titles" localSheetId="7">'1'!$1:$2</definedName>
    <definedName name="_xlnm.Print_Titles" localSheetId="9">'2'!$1:$2</definedName>
    <definedName name="_xlnm.Print_Titles" localSheetId="13">'3'!$1:$2</definedName>
    <definedName name="_xlnm.Print_Titles" localSheetId="16">'4'!$1:$2</definedName>
    <definedName name="_xlnm.Print_Titles" localSheetId="19">'5'!$1:$2</definedName>
    <definedName name="_xlnm.Print_Titles" localSheetId="24">'A1'!$1:$6</definedName>
    <definedName name="_xlnm.Print_Titles" localSheetId="25">'A2'!$1:$6</definedName>
    <definedName name="_xlnm.Print_Titles" localSheetId="26">'A3'!$1:$56</definedName>
    <definedName name="_xlnm.Print_Titles" localSheetId="8">'C1'!$1:$6</definedName>
    <definedName name="_xlnm.Print_Titles" localSheetId="10">C2.1!$1:$6</definedName>
    <definedName name="_xlnm.Print_Titles" localSheetId="11">C2.2!$1:$6</definedName>
    <definedName name="_xlnm.Print_Titles" localSheetId="12">C2.3!$1:$6</definedName>
    <definedName name="_xlnm.Print_Titles" localSheetId="14">C3.1!$1:$6</definedName>
    <definedName name="_xlnm.Print_Titles" localSheetId="15">C3.2!$1:$6</definedName>
    <definedName name="_xlnm.Print_Titles" localSheetId="17">C4.1!$1:$6</definedName>
    <definedName name="_xlnm.Print_Titles" localSheetId="18">C4.2!$1:$6</definedName>
    <definedName name="_xlnm.Print_Titles" localSheetId="20">C5.1!$1:$6</definedName>
    <definedName name="_xlnm.Print_Titles" localSheetId="21">C5.2!$1:$6</definedName>
    <definedName name="_xlnm.Print_Titles" localSheetId="22">'P1'!$2:$7</definedName>
    <definedName name="_xlnm.Print_Titles" localSheetId="23">'P2'!$2:$8</definedName>
    <definedName name="Totonicapán">Hoja2!$AB$3:$AB$10</definedName>
    <definedName name="VISITA">Hoja2!$AI$3:$AI$6</definedName>
    <definedName name="Zacapa">Hoja2!$AC$3:$AC$12</definedName>
  </definedNames>
  <calcPr calcId="152511"/>
  <fileRecoveryPr repairLoad="1"/>
</workbook>
</file>

<file path=xl/calcChain.xml><?xml version="1.0" encoding="utf-8"?>
<calcChain xmlns="http://schemas.openxmlformats.org/spreadsheetml/2006/main">
  <c r="G103" i="35" l="1"/>
  <c r="F103" i="35"/>
  <c r="E103" i="35"/>
  <c r="E10" i="36" l="1"/>
  <c r="Q60" i="92"/>
  <c r="Q23" i="92" l="1"/>
  <c r="F10" i="36" l="1"/>
  <c r="E40" i="36"/>
  <c r="D46" i="36"/>
  <c r="H42" i="35" l="1"/>
  <c r="D42" i="35" s="1"/>
  <c r="H41" i="35"/>
  <c r="L23" i="89"/>
  <c r="H49" i="35"/>
  <c r="D49" i="35" s="1"/>
  <c r="O45" i="28"/>
  <c r="N126" i="103"/>
  <c r="P10" i="99"/>
  <c r="P10" i="100"/>
  <c r="S27" i="26"/>
  <c r="Q35" i="92"/>
  <c r="R7" i="102"/>
  <c r="R8" i="102" s="1"/>
  <c r="Q52" i="92"/>
  <c r="Q44" i="92"/>
  <c r="R8" i="93"/>
  <c r="R7" i="93"/>
  <c r="R10" i="93" s="1"/>
  <c r="Q57" i="92"/>
  <c r="R13" i="104"/>
  <c r="R14" i="104"/>
  <c r="K26" i="72"/>
  <c r="K29" i="72"/>
  <c r="Q47" i="92"/>
  <c r="Q27" i="92"/>
  <c r="H43" i="35"/>
  <c r="D43" i="35" s="1"/>
  <c r="H56" i="35"/>
  <c r="D56" i="35" s="1"/>
  <c r="H62" i="35"/>
  <c r="D62" i="35" s="1"/>
  <c r="H50" i="35"/>
  <c r="D50" i="35" s="1"/>
  <c r="H81" i="35"/>
  <c r="D81" i="35" s="1"/>
  <c r="H90" i="35"/>
  <c r="D90" i="35" s="1"/>
  <c r="H78" i="35"/>
  <c r="D78" i="35"/>
  <c r="H76" i="35"/>
  <c r="D76" i="35" s="1"/>
  <c r="H93" i="35"/>
  <c r="D93" i="35" s="1"/>
  <c r="H46" i="35"/>
  <c r="D46" i="35" s="1"/>
  <c r="H69" i="35"/>
  <c r="D69" i="35" s="1"/>
  <c r="H75" i="35"/>
  <c r="D75" i="35" s="1"/>
  <c r="H44" i="35"/>
  <c r="D44" i="35" s="1"/>
  <c r="H47" i="35"/>
  <c r="D47" i="35"/>
  <c r="H48" i="35"/>
  <c r="D48" i="35"/>
  <c r="H57" i="35"/>
  <c r="D57" i="35"/>
  <c r="H54" i="35"/>
  <c r="D54" i="35"/>
  <c r="H33" i="35"/>
  <c r="H70" i="35"/>
  <c r="D70" i="35" s="1"/>
  <c r="H63" i="35"/>
  <c r="D63" i="35" s="1"/>
  <c r="H68" i="35"/>
  <c r="D68" i="35" s="1"/>
  <c r="H92" i="35"/>
  <c r="D92" i="35" s="1"/>
  <c r="H35" i="35"/>
  <c r="D35" i="35" s="1"/>
  <c r="H34" i="35"/>
  <c r="D34" i="35" s="1"/>
  <c r="H67" i="35"/>
  <c r="D67" i="35" s="1"/>
  <c r="H74" i="35"/>
  <c r="D74" i="35" s="1"/>
  <c r="H66" i="35"/>
  <c r="D66" i="35" s="1"/>
  <c r="H32" i="35"/>
  <c r="D32" i="35" s="1"/>
  <c r="H37" i="35"/>
  <c r="D37" i="35" s="1"/>
  <c r="H40" i="35"/>
  <c r="D40" i="35" s="1"/>
  <c r="H51" i="35"/>
  <c r="D51" i="35" s="1"/>
  <c r="H101" i="35"/>
  <c r="D101" i="35" s="1"/>
  <c r="H100" i="35"/>
  <c r="D100" i="35" s="1"/>
  <c r="H99" i="35"/>
  <c r="D99" i="35" s="1"/>
  <c r="H98" i="35"/>
  <c r="D98" i="35" s="1"/>
  <c r="H97" i="35"/>
  <c r="D97" i="35" s="1"/>
  <c r="H96" i="35"/>
  <c r="D96" i="35" s="1"/>
  <c r="H91" i="35"/>
  <c r="D91" i="35" s="1"/>
  <c r="H89" i="35"/>
  <c r="D89" i="35" s="1"/>
  <c r="H88" i="35"/>
  <c r="D88" i="35" s="1"/>
  <c r="H87" i="35"/>
  <c r="D87" i="35" s="1"/>
  <c r="H86" i="35"/>
  <c r="D86" i="35" s="1"/>
  <c r="H85" i="35"/>
  <c r="D85" i="35" s="1"/>
  <c r="H84" i="35"/>
  <c r="D84" i="35" s="1"/>
  <c r="H83" i="35"/>
  <c r="D83" i="35" s="1"/>
  <c r="H80" i="35"/>
  <c r="D80" i="35" s="1"/>
  <c r="H79" i="35"/>
  <c r="D79" i="35" s="1"/>
  <c r="H77" i="35"/>
  <c r="D77" i="35" s="1"/>
  <c r="H73" i="35"/>
  <c r="D73" i="35" s="1"/>
  <c r="H72" i="35"/>
  <c r="D72" i="35" s="1"/>
  <c r="H71" i="35"/>
  <c r="D71" i="35" s="1"/>
  <c r="H65" i="35"/>
  <c r="D65" i="35" s="1"/>
  <c r="H53" i="35"/>
  <c r="D53" i="35" s="1"/>
  <c r="H45" i="35"/>
  <c r="D45" i="35" s="1"/>
  <c r="H36" i="35"/>
  <c r="D36" i="35" s="1"/>
  <c r="H31" i="35"/>
  <c r="D31" i="35" s="1"/>
  <c r="H30" i="35"/>
  <c r="D30" i="35" s="1"/>
  <c r="H29" i="35"/>
  <c r="D29" i="35" s="1"/>
  <c r="H28" i="35"/>
  <c r="H26" i="35"/>
  <c r="D26" i="35"/>
  <c r="H25" i="35"/>
  <c r="D25" i="35"/>
  <c r="H24" i="35"/>
  <c r="D24" i="35"/>
  <c r="H23" i="35"/>
  <c r="D23" i="35"/>
  <c r="H22" i="35"/>
  <c r="D22" i="35"/>
  <c r="H21" i="35"/>
  <c r="D21" i="35"/>
  <c r="H20" i="35"/>
  <c r="D20" i="35"/>
  <c r="H19" i="35"/>
  <c r="D19" i="35"/>
  <c r="H18" i="35"/>
  <c r="H17" i="35"/>
  <c r="D17" i="35" s="1"/>
  <c r="H16" i="35"/>
  <c r="D16" i="35" s="1"/>
  <c r="H15" i="35"/>
  <c r="D15" i="35" s="1"/>
  <c r="H14" i="35"/>
  <c r="D14" i="35" s="1"/>
  <c r="H13" i="35"/>
  <c r="H55" i="35"/>
  <c r="D55" i="35" s="1"/>
  <c r="H39" i="35"/>
  <c r="D39" i="35" s="1"/>
  <c r="H64" i="35"/>
  <c r="D64" i="35" s="1"/>
  <c r="H82" i="35"/>
  <c r="D82" i="35" s="1"/>
  <c r="H38" i="35"/>
  <c r="D38" i="35" s="1"/>
  <c r="H52" i="35"/>
  <c r="D52" i="35" s="1"/>
  <c r="H61" i="35"/>
  <c r="D61" i="35" s="1"/>
  <c r="D103" i="35" s="1"/>
  <c r="P11" i="94"/>
  <c r="C5" i="35"/>
  <c r="C4" i="35"/>
  <c r="C5" i="36"/>
  <c r="C4" i="36"/>
  <c r="E34" i="36"/>
  <c r="F34" i="36" s="1"/>
  <c r="E27" i="36"/>
  <c r="F27" i="36" s="1"/>
  <c r="F46" i="36" s="1"/>
  <c r="L18" i="91"/>
  <c r="L21" i="90"/>
  <c r="F40" i="36"/>
  <c r="E18" i="36"/>
  <c r="F18" i="36" s="1"/>
  <c r="E46" i="36" l="1"/>
  <c r="H103" i="35"/>
  <c r="D41" i="35"/>
</calcChain>
</file>

<file path=xl/sharedStrings.xml><?xml version="1.0" encoding="utf-8"?>
<sst xmlns="http://schemas.openxmlformats.org/spreadsheetml/2006/main" count="4089" uniqueCount="1707">
  <si>
    <t>AÑO:</t>
  </si>
  <si>
    <t>Ingrese logo de FADN</t>
  </si>
  <si>
    <t>No.</t>
  </si>
  <si>
    <t>ORGANIZACIÓN DEPORTIVA</t>
  </si>
  <si>
    <t>ASAMBLEA DE FADN</t>
  </si>
  <si>
    <t>Nombre</t>
  </si>
  <si>
    <t>COMITÉ EJECUTIVO DE FADN</t>
  </si>
  <si>
    <t>Cargo</t>
  </si>
  <si>
    <t>Presidente</t>
  </si>
  <si>
    <t>Secretario</t>
  </si>
  <si>
    <t>Tesorero</t>
  </si>
  <si>
    <t>Vocal I</t>
  </si>
  <si>
    <t>Vocal II</t>
  </si>
  <si>
    <t>ORGANO DISCIPLINARIO</t>
  </si>
  <si>
    <t>Vocal</t>
  </si>
  <si>
    <t>Vocal Suplente</t>
  </si>
  <si>
    <t>COMISIÓN TECNICO DEPORTIVA</t>
  </si>
  <si>
    <t>PERSONAL TENICO ADMINISTRATIVO</t>
  </si>
  <si>
    <t>Gerente</t>
  </si>
  <si>
    <t>Responsable Técnico</t>
  </si>
  <si>
    <t>Representante de:</t>
  </si>
  <si>
    <t>Organigrama Institucional</t>
  </si>
  <si>
    <t>Dirigencia Deportiva</t>
  </si>
  <si>
    <t>DESCRIPCIÓN</t>
  </si>
  <si>
    <t>CODIGO</t>
  </si>
  <si>
    <t>FECHA</t>
  </si>
  <si>
    <t>UBICACIÓN</t>
  </si>
  <si>
    <t>INICIA</t>
  </si>
  <si>
    <t>FINALIZA</t>
  </si>
  <si>
    <t>Día</t>
  </si>
  <si>
    <t>Mes</t>
  </si>
  <si>
    <t>DEPARTAMENTO</t>
  </si>
  <si>
    <t>MUNICIPIO</t>
  </si>
  <si>
    <t>LUGAR</t>
  </si>
  <si>
    <t>TOTALES</t>
  </si>
  <si>
    <t>CLASIFICACIÓN</t>
  </si>
  <si>
    <t>NIVEL</t>
  </si>
  <si>
    <t>PRESUPUESTO</t>
  </si>
  <si>
    <t>COG</t>
  </si>
  <si>
    <t>GRUPO RENGLON</t>
  </si>
  <si>
    <t>CONCEPTO</t>
  </si>
  <si>
    <t>FINANC.</t>
  </si>
  <si>
    <t>PROGRAMA 01 ACTIVIDADES CENTRALES</t>
  </si>
  <si>
    <t>SERVICIOS PERSONALES</t>
  </si>
  <si>
    <t>011</t>
  </si>
  <si>
    <t>015</t>
  </si>
  <si>
    <t>COMPLEMENTOS</t>
  </si>
  <si>
    <t>021</t>
  </si>
  <si>
    <t>022</t>
  </si>
  <si>
    <t>PERSONAL POR CONTRATO</t>
  </si>
  <si>
    <t>027</t>
  </si>
  <si>
    <t>029</t>
  </si>
  <si>
    <t>041</t>
  </si>
  <si>
    <t>051</t>
  </si>
  <si>
    <t>052</t>
  </si>
  <si>
    <t>063</t>
  </si>
  <si>
    <t>GASTOS DE REPRESENTACION</t>
  </si>
  <si>
    <t>071</t>
  </si>
  <si>
    <t>072</t>
  </si>
  <si>
    <t>073</t>
  </si>
  <si>
    <t>TOTAL GRUPO</t>
  </si>
  <si>
    <t>1</t>
  </si>
  <si>
    <t>SERVICIOS NO PERSONALES</t>
  </si>
  <si>
    <t>111</t>
  </si>
  <si>
    <t>ENERGIA ELECTRICA</t>
  </si>
  <si>
    <t>113</t>
  </si>
  <si>
    <t>114</t>
  </si>
  <si>
    <t>121</t>
  </si>
  <si>
    <t>122</t>
  </si>
  <si>
    <t>131</t>
  </si>
  <si>
    <t>VIATICOS AL EXTERIOR</t>
  </si>
  <si>
    <t>141</t>
  </si>
  <si>
    <t>TRANSPORTE DE PERSONAL</t>
  </si>
  <si>
    <t>142</t>
  </si>
  <si>
    <t>FLETES</t>
  </si>
  <si>
    <t>168</t>
  </si>
  <si>
    <t>MANT. Y REP. EQUIPO COMPUTO</t>
  </si>
  <si>
    <t>183</t>
  </si>
  <si>
    <t>185</t>
  </si>
  <si>
    <t>SERVICIOS DE CAPACITACION</t>
  </si>
  <si>
    <t>189</t>
  </si>
  <si>
    <t>OTROS ESTUDIOS Y SERVICIOS</t>
  </si>
  <si>
    <t>194</t>
  </si>
  <si>
    <t>OTRAS COMISIONES Y GASTOS BANCARIOS</t>
  </si>
  <si>
    <t>195</t>
  </si>
  <si>
    <t>IMPUESTOS DERECHOS Y TAZAS</t>
  </si>
  <si>
    <t>196</t>
  </si>
  <si>
    <t>SERVICIOS DE ATENCION Y PROTOCOLO</t>
  </si>
  <si>
    <t>199</t>
  </si>
  <si>
    <t>OTROS SERVICIOS NO PERSONALES</t>
  </si>
  <si>
    <t>2</t>
  </si>
  <si>
    <t>MATERIALES Y SUMINISTROS</t>
  </si>
  <si>
    <t>211</t>
  </si>
  <si>
    <t>ALIMENTOS PARA PERSONAS</t>
  </si>
  <si>
    <t>233</t>
  </si>
  <si>
    <t>PRENDAS DE VESTIR</t>
  </si>
  <si>
    <t>241</t>
  </si>
  <si>
    <t>PAPEL DE ESCRITORIO</t>
  </si>
  <si>
    <t>243</t>
  </si>
  <si>
    <t>244</t>
  </si>
  <si>
    <t>PRODUCTOS DE ARTES GRAFICAS</t>
  </si>
  <si>
    <t>262</t>
  </si>
  <si>
    <t>COMBUSTIBLES Y LUBRICANTES</t>
  </si>
  <si>
    <t>266</t>
  </si>
  <si>
    <t>PRODUCTOS MEDICINALES</t>
  </si>
  <si>
    <t>267</t>
  </si>
  <si>
    <t>TINTES PINTURAS Y COLORANTES</t>
  </si>
  <si>
    <t>268</t>
  </si>
  <si>
    <t>PRODUCTOS DE PLASTICO VINIL Y PVC</t>
  </si>
  <si>
    <t>283</t>
  </si>
  <si>
    <t>PRODUCTOS DE METAL</t>
  </si>
  <si>
    <t>291</t>
  </si>
  <si>
    <t>UTILES DE OFICINA</t>
  </si>
  <si>
    <t>292</t>
  </si>
  <si>
    <t>UTILES DE LIMPIEZA</t>
  </si>
  <si>
    <t>293</t>
  </si>
  <si>
    <t>294</t>
  </si>
  <si>
    <t>297</t>
  </si>
  <si>
    <t>ACCESORIOS Y MATERIALES ELECTRICOS</t>
  </si>
  <si>
    <t>298</t>
  </si>
  <si>
    <t>ACCESORIOS Y REPUESTOS EN GENERAL</t>
  </si>
  <si>
    <t>299</t>
  </si>
  <si>
    <t>3</t>
  </si>
  <si>
    <t>PROPIEDAD, EQUIPO E INTANGIBLES</t>
  </si>
  <si>
    <t>322</t>
  </si>
  <si>
    <t>EQUIPO DE OFICINA</t>
  </si>
  <si>
    <t>324</t>
  </si>
  <si>
    <t xml:space="preserve">EQUIPO EDUCATIVO CULTURAL </t>
  </si>
  <si>
    <t>326</t>
  </si>
  <si>
    <t>EQUIPO PARA COMUNICACIONES</t>
  </si>
  <si>
    <t>328</t>
  </si>
  <si>
    <t>4</t>
  </si>
  <si>
    <t>TRANSFERENCIAS CORRIENTES</t>
  </si>
  <si>
    <t>413</t>
  </si>
  <si>
    <t>INDEMNIZACIONES AL PERSONAL</t>
  </si>
  <si>
    <t>415</t>
  </si>
  <si>
    <t>VACACIONES</t>
  </si>
  <si>
    <t>419</t>
  </si>
  <si>
    <t>OTRAS TRANSFERNCIAS A PERSONAS</t>
  </si>
  <si>
    <t>459</t>
  </si>
  <si>
    <t>472</t>
  </si>
  <si>
    <t>TRANSFERENCIAS O ORG. INTERN.</t>
  </si>
  <si>
    <t>TOTAL DEL PRESUPUESTO</t>
  </si>
  <si>
    <t>FADN:</t>
  </si>
  <si>
    <t>P1: INGRESOS</t>
  </si>
  <si>
    <t>(A) INGRESOS CORRIENTES</t>
  </si>
  <si>
    <t>INGRESOS NO TRIBUTARIOS</t>
  </si>
  <si>
    <t>11.1</t>
  </si>
  <si>
    <t>DERECHOS</t>
  </si>
  <si>
    <t>11.1.20</t>
  </si>
  <si>
    <t>11.1.20-01</t>
  </si>
  <si>
    <t>11.9</t>
  </si>
  <si>
    <t>OTROS INGRESOS NO TRIBUTARIOS</t>
  </si>
  <si>
    <t>11.9.90-01</t>
  </si>
  <si>
    <t>Cuotas afiliaciones</t>
  </si>
  <si>
    <t>11.9.90-02</t>
  </si>
  <si>
    <t>Impresión de boletaje</t>
  </si>
  <si>
    <t>13</t>
  </si>
  <si>
    <t>VENTA DE BIENES Y SERVICIOS DE LA ADMINISTRACION PUBLICA</t>
  </si>
  <si>
    <t>13.2</t>
  </si>
  <si>
    <t>Venta de Servicios</t>
  </si>
  <si>
    <t>13.2.90</t>
  </si>
  <si>
    <t>Otros servicios</t>
  </si>
  <si>
    <t>13.2.90-01</t>
  </si>
  <si>
    <t>Derecho de Venta</t>
  </si>
  <si>
    <t>15</t>
  </si>
  <si>
    <t>RENTAS DE LA PROPIEDAD</t>
  </si>
  <si>
    <t>15.1</t>
  </si>
  <si>
    <t>Intereses</t>
  </si>
  <si>
    <t>15.1.30</t>
  </si>
  <si>
    <t>Por depósitos (cuentas bancarias)</t>
  </si>
  <si>
    <t>15.9</t>
  </si>
  <si>
    <t>Rentas de la Propiedad</t>
  </si>
  <si>
    <t>15.9.10</t>
  </si>
  <si>
    <t>Otras rentas de la propiedad (Estac. Vehículos)</t>
  </si>
  <si>
    <t>16</t>
  </si>
  <si>
    <t>16.2</t>
  </si>
  <si>
    <t>Del sector publico</t>
  </si>
  <si>
    <t>16.2.10</t>
  </si>
  <si>
    <t>De Gobierno Central (Aporte CDAG)</t>
  </si>
  <si>
    <t>16210</t>
  </si>
  <si>
    <t>(B) INGRESOS DE CAPITAL</t>
  </si>
  <si>
    <t>23</t>
  </si>
  <si>
    <t>DISMINUCION DE OTROS ACTIVOS FINANC.</t>
  </si>
  <si>
    <t>23.1</t>
  </si>
  <si>
    <t>Disminución de Disponibilidades</t>
  </si>
  <si>
    <t>23.1.10</t>
  </si>
  <si>
    <t>Disminución de Caja y Bancos</t>
  </si>
  <si>
    <t>23.1.10-01</t>
  </si>
  <si>
    <t>23.1.10-02</t>
  </si>
  <si>
    <t>TOTALES DE INGRESOS…………………..</t>
  </si>
  <si>
    <t>P2: PROYECCIÓN DE EGRESOS POR RENGLÓN</t>
  </si>
  <si>
    <t>Año:</t>
  </si>
  <si>
    <t>PAÍS</t>
  </si>
  <si>
    <t>INTRODUCCIÓN</t>
  </si>
  <si>
    <t>BASE ESTRATÉGICA</t>
  </si>
  <si>
    <t>MISIÓN</t>
  </si>
  <si>
    <t>VISIÓN</t>
  </si>
  <si>
    <t>Entrenadores</t>
  </si>
  <si>
    <t>Nacional</t>
  </si>
  <si>
    <t>Mar</t>
  </si>
  <si>
    <t>Ene</t>
  </si>
  <si>
    <t>Guatemala</t>
  </si>
  <si>
    <t>Feb</t>
  </si>
  <si>
    <t>Juegos Deportivos Nacionales</t>
  </si>
  <si>
    <t>Nombre y Apellidos</t>
  </si>
  <si>
    <t>Edad</t>
  </si>
  <si>
    <t>Departamento</t>
  </si>
  <si>
    <t>Preselección Nacional</t>
  </si>
  <si>
    <t>Selección Nacional</t>
  </si>
  <si>
    <t>Modalidad Deportiva</t>
  </si>
  <si>
    <t>Categoría</t>
  </si>
  <si>
    <t>Clasificatoria</t>
  </si>
  <si>
    <t>Fundamental</t>
  </si>
  <si>
    <t>Preparatoria</t>
  </si>
  <si>
    <t>Municipal</t>
  </si>
  <si>
    <t>Departamental</t>
  </si>
  <si>
    <t>Regional</t>
  </si>
  <si>
    <t>Centroamericano</t>
  </si>
  <si>
    <t>Continental</t>
  </si>
  <si>
    <t>Mundial</t>
  </si>
  <si>
    <t>Juegos Mundiales</t>
  </si>
  <si>
    <t>Circuito Mundial de Ranking</t>
  </si>
  <si>
    <t>Abierto Regional</t>
  </si>
  <si>
    <t>Abierto Continental</t>
  </si>
  <si>
    <t>Abierto Mundial</t>
  </si>
  <si>
    <t>Juvenil</t>
  </si>
  <si>
    <t>Mayor</t>
  </si>
  <si>
    <t>Infantil</t>
  </si>
  <si>
    <t>Plan Anual de Trabajo</t>
  </si>
  <si>
    <t>Combinado</t>
  </si>
  <si>
    <t>Responsabilidad</t>
  </si>
  <si>
    <t>Organización Deportiva Departamental</t>
  </si>
  <si>
    <t>Nacionalidad</t>
  </si>
  <si>
    <t>Departamento donde Labora</t>
  </si>
  <si>
    <t>Observaciones</t>
  </si>
  <si>
    <t>Abr</t>
  </si>
  <si>
    <t>May</t>
  </si>
  <si>
    <t>Jun</t>
  </si>
  <si>
    <t>Jul</t>
  </si>
  <si>
    <t>Ago</t>
  </si>
  <si>
    <t>Sep</t>
  </si>
  <si>
    <t>Oct</t>
  </si>
  <si>
    <t>Nov</t>
  </si>
  <si>
    <t>Dic</t>
  </si>
  <si>
    <t>DESCRIPCIÓN GENERAL DE ACTIVIDADES</t>
  </si>
  <si>
    <t>CARÁTULA</t>
  </si>
  <si>
    <t>FEDERACIÓN DEPORTIVA NACIONAL DE:</t>
  </si>
  <si>
    <t>ASOCIACIÓN DEPORTIVA NACIONAL DE:</t>
  </si>
  <si>
    <t>SELECCIONE OPCIÓN</t>
  </si>
  <si>
    <t>DEPORTE</t>
  </si>
  <si>
    <t>MES</t>
  </si>
  <si>
    <t>Alta Verapaz</t>
  </si>
  <si>
    <t>Baja Verapaz</t>
  </si>
  <si>
    <t>Chimaltenango</t>
  </si>
  <si>
    <t>Chiquimula</t>
  </si>
  <si>
    <t>El Progreso</t>
  </si>
  <si>
    <t>Escuintla</t>
  </si>
  <si>
    <t>Huehuetenango</t>
  </si>
  <si>
    <t>Izabal</t>
  </si>
  <si>
    <t>Jalapa</t>
  </si>
  <si>
    <t>Jutiapa</t>
  </si>
  <si>
    <t>Petén</t>
  </si>
  <si>
    <t>Quetzaltenango</t>
  </si>
  <si>
    <t>Quiché</t>
  </si>
  <si>
    <t>Retalhuleu</t>
  </si>
  <si>
    <t>Sacatepéquez</t>
  </si>
  <si>
    <t>San Marcos</t>
  </si>
  <si>
    <t>Santa Rosa</t>
  </si>
  <si>
    <t>Sololá</t>
  </si>
  <si>
    <t>Suchitepéquez</t>
  </si>
  <si>
    <t>Totonicapán</t>
  </si>
  <si>
    <t>Zacapa</t>
  </si>
  <si>
    <t>FEDERACIÓN DEPORTIVA NACIONAL DE</t>
  </si>
  <si>
    <t>AJEDREZ</t>
  </si>
  <si>
    <t>BILLAR</t>
  </si>
  <si>
    <t>Cahabon</t>
  </si>
  <si>
    <t>Cubulco</t>
  </si>
  <si>
    <t>Acatenango</t>
  </si>
  <si>
    <t>Camotán</t>
  </si>
  <si>
    <t>El Jícaro</t>
  </si>
  <si>
    <t>Amatitlán</t>
  </si>
  <si>
    <t>Aguacatán</t>
  </si>
  <si>
    <t>El Estor</t>
  </si>
  <si>
    <t>Acatempa</t>
  </si>
  <si>
    <t>Dolores</t>
  </si>
  <si>
    <t>Almolonga</t>
  </si>
  <si>
    <t>Canillá</t>
  </si>
  <si>
    <t>Champerico</t>
  </si>
  <si>
    <t>Ayutla</t>
  </si>
  <si>
    <t>Barberena</t>
  </si>
  <si>
    <t xml:space="preserve">Concepción </t>
  </si>
  <si>
    <t>Chicacao</t>
  </si>
  <si>
    <t>Momostenango</t>
  </si>
  <si>
    <t>Cabañas</t>
  </si>
  <si>
    <t>ASOCIACIÓN DEPORTIVA NACIONAL DE</t>
  </si>
  <si>
    <t>ANDINISMO</t>
  </si>
  <si>
    <t>ECUESTRES</t>
  </si>
  <si>
    <t>Chahal</t>
  </si>
  <si>
    <t>El Chol</t>
  </si>
  <si>
    <t>Guastatoya</t>
  </si>
  <si>
    <t>Guanagazapa</t>
  </si>
  <si>
    <t>Chinuautla</t>
  </si>
  <si>
    <t>Chiantla</t>
  </si>
  <si>
    <t>Livingston</t>
  </si>
  <si>
    <t>Mataquescuintla</t>
  </si>
  <si>
    <t>Agua Blanca</t>
  </si>
  <si>
    <t>Flores</t>
  </si>
  <si>
    <t>Cabricán</t>
  </si>
  <si>
    <t>Chajul</t>
  </si>
  <si>
    <t>El Asintal</t>
  </si>
  <si>
    <t>Antigua Guatemala</t>
  </si>
  <si>
    <t>Catarina</t>
  </si>
  <si>
    <t>Casillas</t>
  </si>
  <si>
    <t>Nahualá</t>
  </si>
  <si>
    <t>Cuyotenango</t>
  </si>
  <si>
    <t>San Andrés Xecul</t>
  </si>
  <si>
    <t>Estanzuela</t>
  </si>
  <si>
    <t>ATLETISMO</t>
  </si>
  <si>
    <t>GOLF</t>
  </si>
  <si>
    <t>Chisec</t>
  </si>
  <si>
    <t>Granados</t>
  </si>
  <si>
    <t>Comalapa</t>
  </si>
  <si>
    <t>Concepción Las Minas</t>
  </si>
  <si>
    <t>Morazán</t>
  </si>
  <si>
    <t>Iztapa</t>
  </si>
  <si>
    <t>Chuarrancho</t>
  </si>
  <si>
    <t>Colotenango</t>
  </si>
  <si>
    <t>Los Amates</t>
  </si>
  <si>
    <t>Monjas</t>
  </si>
  <si>
    <t>Asunción Mita</t>
  </si>
  <si>
    <t>La Libertad</t>
  </si>
  <si>
    <t>Cajolá</t>
  </si>
  <si>
    <t>Chicamán</t>
  </si>
  <si>
    <t>Nuevo San Carlos</t>
  </si>
  <si>
    <t>Ciudad Vieja</t>
  </si>
  <si>
    <t>Comitancillo</t>
  </si>
  <si>
    <t>Chiquimulilla</t>
  </si>
  <si>
    <t>Panajachel</t>
  </si>
  <si>
    <t>Mazatenango</t>
  </si>
  <si>
    <t>San Bartolo</t>
  </si>
  <si>
    <t>Gualán</t>
  </si>
  <si>
    <t>BÁDMINTON</t>
  </si>
  <si>
    <t>HOCKEY SOBRE CÉSPED</t>
  </si>
  <si>
    <t>Cobán</t>
  </si>
  <si>
    <t>Purulhá</t>
  </si>
  <si>
    <t>El Tejar</t>
  </si>
  <si>
    <t>Esquipulas</t>
  </si>
  <si>
    <t>San Agustín Acasagustlán</t>
  </si>
  <si>
    <t>La Democracia</t>
  </si>
  <si>
    <t>Fraijanes</t>
  </si>
  <si>
    <t>Concepción</t>
  </si>
  <si>
    <t>Morales</t>
  </si>
  <si>
    <t>San Carlos Alzatate</t>
  </si>
  <si>
    <t>Atescatempa</t>
  </si>
  <si>
    <t>Melchor de Mencos</t>
  </si>
  <si>
    <t>Cantel</t>
  </si>
  <si>
    <t>Chiché</t>
  </si>
  <si>
    <t>Jocotenango</t>
  </si>
  <si>
    <t>Concepción Tutuapa</t>
  </si>
  <si>
    <t>Cuilapa</t>
  </si>
  <si>
    <t>San Andrés Semetabaj</t>
  </si>
  <si>
    <t>Patulul</t>
  </si>
  <si>
    <t>San Cristóbal Totonicapán</t>
  </si>
  <si>
    <t>Huité</t>
  </si>
  <si>
    <t>BALONCESTO</t>
  </si>
  <si>
    <t>NAVEGACIÓN A VELA</t>
  </si>
  <si>
    <t>Fray Bartolomé de las Casas</t>
  </si>
  <si>
    <t>Rabinal</t>
  </si>
  <si>
    <t>Parramos</t>
  </si>
  <si>
    <t>Ipala</t>
  </si>
  <si>
    <t>San Antonio la Paz</t>
  </si>
  <si>
    <t>La Gomera</t>
  </si>
  <si>
    <t>Cuilco</t>
  </si>
  <si>
    <t>Puerto Barrios</t>
  </si>
  <si>
    <t>San Luis Jilotepéque</t>
  </si>
  <si>
    <t>Comapa</t>
  </si>
  <si>
    <t>Poptún</t>
  </si>
  <si>
    <t>Coatepéque</t>
  </si>
  <si>
    <t>Chichicastenango</t>
  </si>
  <si>
    <t>San Andrés Villa Seca</t>
  </si>
  <si>
    <t>Magdalena Milpas Altas</t>
  </si>
  <si>
    <t>El Quetzal</t>
  </si>
  <si>
    <t>Guazacapán</t>
  </si>
  <si>
    <t>San Antonio Palopó</t>
  </si>
  <si>
    <t>Pueblo Nuevo</t>
  </si>
  <si>
    <t>San Francisco el Alto</t>
  </si>
  <si>
    <t>La Unión</t>
  </si>
  <si>
    <t>BALONMANO</t>
  </si>
  <si>
    <t>PARACAIDISMO</t>
  </si>
  <si>
    <t>La Tinta</t>
  </si>
  <si>
    <t>Salamá</t>
  </si>
  <si>
    <t>Patzicía</t>
  </si>
  <si>
    <t>Jocotán</t>
  </si>
  <si>
    <t>San Cristóbal Acasaguastlán</t>
  </si>
  <si>
    <t>Masagua</t>
  </si>
  <si>
    <t>Mixco</t>
  </si>
  <si>
    <t>San Manuel Chaparrón</t>
  </si>
  <si>
    <t>Conguaco</t>
  </si>
  <si>
    <t>San Andrés</t>
  </si>
  <si>
    <t>Colomba</t>
  </si>
  <si>
    <t>Chinique</t>
  </si>
  <si>
    <t>San Felipe</t>
  </si>
  <si>
    <t>Pastores</t>
  </si>
  <si>
    <t>El Rodeo</t>
  </si>
  <si>
    <t>Nueva Santa Rosa</t>
  </si>
  <si>
    <t>San José Chacayá</t>
  </si>
  <si>
    <t>Río Bravo</t>
  </si>
  <si>
    <t>Santa Lucía la Reforma</t>
  </si>
  <si>
    <t>Rio Hondo</t>
  </si>
  <si>
    <t>BEISBOL</t>
  </si>
  <si>
    <t>PENTATLÓN MODERNO</t>
  </si>
  <si>
    <t>Lanquín</t>
  </si>
  <si>
    <t>San Jerónimo</t>
  </si>
  <si>
    <t>Patzún</t>
  </si>
  <si>
    <t>Olopa</t>
  </si>
  <si>
    <t>Sanarate</t>
  </si>
  <si>
    <t>Nueva Concepción</t>
  </si>
  <si>
    <t>Palencia</t>
  </si>
  <si>
    <t>Jacaltenango</t>
  </si>
  <si>
    <t>San Pedro Pinula</t>
  </si>
  <si>
    <t>El Adelanto</t>
  </si>
  <si>
    <t>San Benito</t>
  </si>
  <si>
    <t>Concepción Chiquirichapa</t>
  </si>
  <si>
    <t>Cunén</t>
  </si>
  <si>
    <t xml:space="preserve">San Martín Zapotitlán </t>
  </si>
  <si>
    <t>San Antonio Aguas Calientes</t>
  </si>
  <si>
    <t>El Tumbador</t>
  </si>
  <si>
    <t>Oratorio</t>
  </si>
  <si>
    <t>San Juan La Laguna</t>
  </si>
  <si>
    <t>Samayac</t>
  </si>
  <si>
    <t>Santa María Chiquimula</t>
  </si>
  <si>
    <t>San Diego</t>
  </si>
  <si>
    <t>BOLICHE</t>
  </si>
  <si>
    <t>PESCA DEPORTIVA</t>
  </si>
  <si>
    <t>Panzós</t>
  </si>
  <si>
    <t>San Miguel Chicaj</t>
  </si>
  <si>
    <t>Pochuta</t>
  </si>
  <si>
    <t>Quezaltepéque</t>
  </si>
  <si>
    <t>Sansare</t>
  </si>
  <si>
    <t>Palín</t>
  </si>
  <si>
    <t>Petapa</t>
  </si>
  <si>
    <t>San Francisco</t>
  </si>
  <si>
    <t>El Palmar</t>
  </si>
  <si>
    <t>Ixcán</t>
  </si>
  <si>
    <t>San Sebastián</t>
  </si>
  <si>
    <t>San Bartolomé</t>
  </si>
  <si>
    <t>Esquipulas Palo Gordo</t>
  </si>
  <si>
    <t>Pueblo Nuevo Viñas</t>
  </si>
  <si>
    <t>San Lucas Tolimán</t>
  </si>
  <si>
    <t>San Antonio Suchitepéquez</t>
  </si>
  <si>
    <t>Teculután</t>
  </si>
  <si>
    <t>BOXEO</t>
  </si>
  <si>
    <t>POLO SOBRE CÉSPED</t>
  </si>
  <si>
    <t>Raxruhá</t>
  </si>
  <si>
    <t>San Andrés Itzapa</t>
  </si>
  <si>
    <t>San Jacinto</t>
  </si>
  <si>
    <t>San José</t>
  </si>
  <si>
    <t>San José del Golfo</t>
  </si>
  <si>
    <t>Jalpatagua</t>
  </si>
  <si>
    <t>Flores Costa Cuca</t>
  </si>
  <si>
    <t>Joyabaj</t>
  </si>
  <si>
    <t>Santa Cruz Muluá</t>
  </si>
  <si>
    <t>San Lucas Sacatepéquez</t>
  </si>
  <si>
    <t>Ixchiguán</t>
  </si>
  <si>
    <t>San Juan Tecuaco</t>
  </si>
  <si>
    <t>San Marcos La Laguna</t>
  </si>
  <si>
    <t>San Bernardino</t>
  </si>
  <si>
    <t>Usumatlán</t>
  </si>
  <si>
    <t>CICLISMO</t>
  </si>
  <si>
    <t>RAQUETBOL</t>
  </si>
  <si>
    <t>San Cristóbal Verapaz</t>
  </si>
  <si>
    <t>San José Poaquil</t>
  </si>
  <si>
    <t>San José La Arada</t>
  </si>
  <si>
    <t>San Vicente Pacaya</t>
  </si>
  <si>
    <t>San José Pinula</t>
  </si>
  <si>
    <t>Malacatancito</t>
  </si>
  <si>
    <t>Jerez</t>
  </si>
  <si>
    <t>San Luis</t>
  </si>
  <si>
    <t>Génova</t>
  </si>
  <si>
    <t>Nebaj</t>
  </si>
  <si>
    <t>San Miguel Dueñas</t>
  </si>
  <si>
    <t>La Reforma</t>
  </si>
  <si>
    <t>San Rafael Las Flores</t>
  </si>
  <si>
    <t>San Pablo La Laguna</t>
  </si>
  <si>
    <t>San Francisco Zapotitlán</t>
  </si>
  <si>
    <t>ESGRIMA</t>
  </si>
  <si>
    <t>SOFTBOL</t>
  </si>
  <si>
    <t>San Juan Chamelco</t>
  </si>
  <si>
    <t>San Martín Jilotepéque</t>
  </si>
  <si>
    <t>San Juan Ermita</t>
  </si>
  <si>
    <t>Santa Lucía Cotzumalguapa</t>
  </si>
  <si>
    <t>San Juan Sacatepéquez</t>
  </si>
  <si>
    <t>Nentón</t>
  </si>
  <si>
    <t>Santa Ana</t>
  </si>
  <si>
    <t>Huitán</t>
  </si>
  <si>
    <t>Pachalum</t>
  </si>
  <si>
    <t>Santa Catarina Barahona</t>
  </si>
  <si>
    <t>Malacatán</t>
  </si>
  <si>
    <t>Santa Cruz Naranjo</t>
  </si>
  <si>
    <t>San Pedro La Laguna</t>
  </si>
  <si>
    <t>San Gabriel</t>
  </si>
  <si>
    <t>FISICULTURISMO</t>
  </si>
  <si>
    <t>SQUASH</t>
  </si>
  <si>
    <t>San Pedro Carchá</t>
  </si>
  <si>
    <t>Santa Apolonia</t>
  </si>
  <si>
    <t>Siquinalá</t>
  </si>
  <si>
    <t>San Pedro Ayampuc</t>
  </si>
  <si>
    <t>San Antonio Huista</t>
  </si>
  <si>
    <t>Moyuta</t>
  </si>
  <si>
    <t>Sayaxché</t>
  </si>
  <si>
    <t>La Esperanza</t>
  </si>
  <si>
    <t>Patzité</t>
  </si>
  <si>
    <t>Santa Lucía Milpas Altas</t>
  </si>
  <si>
    <t>Nuevo Progreso</t>
  </si>
  <si>
    <t>Santa María Ixhuatán</t>
  </si>
  <si>
    <t>Santa Catalina Ixtahuacán</t>
  </si>
  <si>
    <t>San José el Ídolo</t>
  </si>
  <si>
    <t>FÚTBOL</t>
  </si>
  <si>
    <t>SURF</t>
  </si>
  <si>
    <t>Santa Cruz Verapaz</t>
  </si>
  <si>
    <t>Santa Cruz Balanyá</t>
  </si>
  <si>
    <t>Tiquizate</t>
  </si>
  <si>
    <t>San Pedro Sacatepéquez</t>
  </si>
  <si>
    <t>San Gaspar Ixchil</t>
  </si>
  <si>
    <t>Pasaco</t>
  </si>
  <si>
    <t>Olintepéque</t>
  </si>
  <si>
    <t>Sacapulas</t>
  </si>
  <si>
    <t xml:space="preserve">Santa María de Jesús </t>
  </si>
  <si>
    <t>Ocós</t>
  </si>
  <si>
    <t>Santa Rosa de Lima</t>
  </si>
  <si>
    <t>Santa Catarina Palopó</t>
  </si>
  <si>
    <t>San Juan Bautista</t>
  </si>
  <si>
    <t>GIMNASIA</t>
  </si>
  <si>
    <t>TIRO CON ARCO</t>
  </si>
  <si>
    <t>Senahú</t>
  </si>
  <si>
    <t>Tecpán Guatemala</t>
  </si>
  <si>
    <t>San Raimundo</t>
  </si>
  <si>
    <t>San Idelfonso Ixtahuacán</t>
  </si>
  <si>
    <t>Quezada</t>
  </si>
  <si>
    <t>Palestina de los Altos</t>
  </si>
  <si>
    <t>San Andrés Sajcabajá</t>
  </si>
  <si>
    <t>Santiago Sactepéquez</t>
  </si>
  <si>
    <t>Pajapita</t>
  </si>
  <si>
    <t>Taxisco</t>
  </si>
  <si>
    <t>Santa Clara La Laguna</t>
  </si>
  <si>
    <t>San Lorenzo</t>
  </si>
  <si>
    <t>JUDO</t>
  </si>
  <si>
    <t>TIRO CON ARMAS DE CAZA</t>
  </si>
  <si>
    <t>Tactic</t>
  </si>
  <si>
    <t>Yepocapa</t>
  </si>
  <si>
    <t>Santa Catarina Pinula</t>
  </si>
  <si>
    <t>San Juan Atitán</t>
  </si>
  <si>
    <t>Santa Catarina Mita</t>
  </si>
  <si>
    <t>San Antonio Ilotenango</t>
  </si>
  <si>
    <t>Santo Domingo Xenacoj</t>
  </si>
  <si>
    <t>Río Blanco</t>
  </si>
  <si>
    <t>Santa Cruz La Laguna</t>
  </si>
  <si>
    <t>San Miguel Panán</t>
  </si>
  <si>
    <t>KARATE-DO</t>
  </si>
  <si>
    <t>VUELO LIBRE</t>
  </si>
  <si>
    <t>Tamahú</t>
  </si>
  <si>
    <t>Zaragoza</t>
  </si>
  <si>
    <t>Villa Canales</t>
  </si>
  <si>
    <t>San Juan Ixcoy</t>
  </si>
  <si>
    <t xml:space="preserve">Yupiltepéque </t>
  </si>
  <si>
    <t>Salcajá</t>
  </si>
  <si>
    <t>San Bartolomé Jocotenango</t>
  </si>
  <si>
    <t>Sumpango</t>
  </si>
  <si>
    <t>San Antonio Sacatepéquez</t>
  </si>
  <si>
    <t>Santa Lucia Utatlán</t>
  </si>
  <si>
    <t>San Pablo Jocopilas</t>
  </si>
  <si>
    <t>LEVANTAMIENTO DE PESAS</t>
  </si>
  <si>
    <t>Tucurú</t>
  </si>
  <si>
    <t>Villa Nueva</t>
  </si>
  <si>
    <t>San Mateo Ixtatán</t>
  </si>
  <si>
    <t>Zapotitlán</t>
  </si>
  <si>
    <t>San Carlos Sija</t>
  </si>
  <si>
    <t>San Juan Cotzal</t>
  </si>
  <si>
    <t>San Cristóbal Cucho</t>
  </si>
  <si>
    <t>Santa María Visitación</t>
  </si>
  <si>
    <t>Santa Bárbara</t>
  </si>
  <si>
    <t>LEVANTAMIENTO DE POTENCIA</t>
  </si>
  <si>
    <t>San Miguel Acatán</t>
  </si>
  <si>
    <t>San Francisco la Unión</t>
  </si>
  <si>
    <t>San Pedro Jocopilas</t>
  </si>
  <si>
    <t>San José Ojetenam</t>
  </si>
  <si>
    <t>Santiago Atitlán</t>
  </si>
  <si>
    <t>Santo Domingo Suchitepéquez</t>
  </si>
  <si>
    <t>LUCHAS</t>
  </si>
  <si>
    <t>San Pedro Necta</t>
  </si>
  <si>
    <t>San Juan Ostuncalco</t>
  </si>
  <si>
    <t>Santa Cruz del Quiché</t>
  </si>
  <si>
    <t>Santo Tomás la Unión</t>
  </si>
  <si>
    <t>MOTOCICLISMO</t>
  </si>
  <si>
    <t>San Rafael la Independencia</t>
  </si>
  <si>
    <t>San Martín Sacatepéquez</t>
  </si>
  <si>
    <t>Uspantán</t>
  </si>
  <si>
    <t>Zunilito</t>
  </si>
  <si>
    <t>NATACIÓN</t>
  </si>
  <si>
    <t>San Rafael Petzal</t>
  </si>
  <si>
    <t>San Mateo</t>
  </si>
  <si>
    <t>Zacualpa</t>
  </si>
  <si>
    <t>San Miguel Ixtahuacán</t>
  </si>
  <si>
    <t>PATINAJE SOBRE RUEDAS</t>
  </si>
  <si>
    <t>San Sebastián Coatán</t>
  </si>
  <si>
    <t>San Miguel Siguilá</t>
  </si>
  <si>
    <t xml:space="preserve">San Pablo </t>
  </si>
  <si>
    <t>REMO Y CANOTAJE</t>
  </si>
  <si>
    <t>San Sebastián Huehuetenango</t>
  </si>
  <si>
    <t>Sibilia</t>
  </si>
  <si>
    <t>TAE-KWON-DO</t>
  </si>
  <si>
    <t>Santa Ana Huista</t>
  </si>
  <si>
    <t>Zuníl</t>
  </si>
  <si>
    <t>San Rafael Pie de La Cuesta</t>
  </si>
  <si>
    <t>TENIS  DE CAMPO</t>
  </si>
  <si>
    <t>Sibinal</t>
  </si>
  <si>
    <t>TENIS DE MESA</t>
  </si>
  <si>
    <t>Santa Cruz Barillas</t>
  </si>
  <si>
    <t>Sipacapa</t>
  </si>
  <si>
    <t>TIRO DEPORTIVO</t>
  </si>
  <si>
    <t>Santa Eulalia</t>
  </si>
  <si>
    <t>Tacaná</t>
  </si>
  <si>
    <t>TRIATLÓN, DUATLÓN, AQUATLÓN</t>
  </si>
  <si>
    <t>Santiago Chimaltenanango</t>
  </si>
  <si>
    <t>Tajumulco</t>
  </si>
  <si>
    <t>VOLEIBOL</t>
  </si>
  <si>
    <t>Soloma</t>
  </si>
  <si>
    <t>Tejutla</t>
  </si>
  <si>
    <t>Tectitán</t>
  </si>
  <si>
    <t>Todos Santos Cuchumatán</t>
  </si>
  <si>
    <t>Unión Cantinil</t>
  </si>
  <si>
    <t>Alotenango</t>
  </si>
  <si>
    <t>A2</t>
  </si>
  <si>
    <t>A1</t>
  </si>
  <si>
    <t>NIVELA1</t>
  </si>
  <si>
    <t>CATEGORÍAA1</t>
  </si>
  <si>
    <t>RESPONSABILIDADA3</t>
  </si>
  <si>
    <t>CATEGORÍAA3</t>
  </si>
  <si>
    <t>A3</t>
  </si>
  <si>
    <t>RUGBY</t>
  </si>
  <si>
    <t>Juegos Deportivos Departamentales</t>
  </si>
  <si>
    <t>Centroamericano y del Caribe</t>
  </si>
  <si>
    <t>Etapa de Formación</t>
  </si>
  <si>
    <t>4. RESULTADOS DEPORTIVOS.</t>
  </si>
  <si>
    <t>2. POTENCIAL DEPORTIVO.</t>
  </si>
  <si>
    <t>1. DESARROLLO DEL CAPITAL HUMANO.</t>
  </si>
  <si>
    <t>Potencial Deportivo</t>
  </si>
  <si>
    <t>Nivel Competitivo Nacional</t>
  </si>
  <si>
    <t>3. NIVEL COMPETITIVO NACIONAL.</t>
  </si>
  <si>
    <t>RESULTADOS ESPERADOS EN EL AÑO.</t>
  </si>
  <si>
    <t>ESTABLECIMIENTO DE METAS ANULES Y CUATRIMESTRALES</t>
  </si>
  <si>
    <t>Línea Base</t>
  </si>
  <si>
    <t>Metas</t>
  </si>
  <si>
    <t>Ene-Abr</t>
  </si>
  <si>
    <t>May-Ago</t>
  </si>
  <si>
    <t>Sep-Dic</t>
  </si>
  <si>
    <t>Anual</t>
  </si>
  <si>
    <t>Resultados Deportivos</t>
  </si>
  <si>
    <t>PRESUPUESTO GENERAL</t>
  </si>
  <si>
    <t>Desarrollo Capital Humano</t>
  </si>
  <si>
    <t>Capacitación de Entrenadores</t>
  </si>
  <si>
    <t>Capacitación de Árbitros</t>
  </si>
  <si>
    <t>Capacitación de Personal Administrativo</t>
  </si>
  <si>
    <t>Capacitación de Personal Técnico</t>
  </si>
  <si>
    <t>Sistema Competitivo Nacional</t>
  </si>
  <si>
    <t>VALORES</t>
  </si>
  <si>
    <t>CATEGORIA</t>
  </si>
  <si>
    <t>REGISTRO</t>
  </si>
  <si>
    <t>RESULTADOS ESPERADOS</t>
  </si>
  <si>
    <t>ANEXO</t>
  </si>
  <si>
    <t>C1</t>
  </si>
  <si>
    <t>Unidad de Medida</t>
  </si>
  <si>
    <t>DEPORTISTAS</t>
  </si>
  <si>
    <t>LISTADO</t>
  </si>
  <si>
    <t>FORTALEZAS</t>
  </si>
  <si>
    <t>MEJORABLE</t>
  </si>
  <si>
    <t>FACTOR  CLAVE</t>
  </si>
  <si>
    <t>ACCIONES A DESARROLLAR</t>
  </si>
  <si>
    <t>RESPONSABLE</t>
  </si>
  <si>
    <t>TIEMPO</t>
  </si>
  <si>
    <t>RECURSOS</t>
  </si>
  <si>
    <t>SI</t>
  </si>
  <si>
    <t>NO</t>
  </si>
  <si>
    <t>HUMANOS</t>
  </si>
  <si>
    <t>FISICOS</t>
  </si>
  <si>
    <t>FINANCIEROS</t>
  </si>
  <si>
    <t>DEBILIDADES</t>
  </si>
  <si>
    <t>MODIFICABLE</t>
  </si>
  <si>
    <t>CAUSAS</t>
  </si>
  <si>
    <t>OPORTUNIDADES</t>
  </si>
  <si>
    <t>APROVECHABLE</t>
  </si>
  <si>
    <t>AMENAZAS</t>
  </si>
  <si>
    <t>FACTOR CLAVE</t>
  </si>
  <si>
    <t>Línea Base 2014</t>
  </si>
  <si>
    <t>Sistema de Juegos Deportivos Nacionales</t>
  </si>
  <si>
    <t>EDADES</t>
  </si>
  <si>
    <t>Priorizados</t>
  </si>
  <si>
    <t>Selección y Preselección Nacional</t>
  </si>
  <si>
    <t>C2.1</t>
  </si>
  <si>
    <t>C3.2</t>
  </si>
  <si>
    <t>C3.1</t>
  </si>
  <si>
    <t>C4.2</t>
  </si>
  <si>
    <t>C5.1</t>
  </si>
  <si>
    <t>Proyección de Participantes</t>
  </si>
  <si>
    <t>Mas</t>
  </si>
  <si>
    <t>Fem</t>
  </si>
  <si>
    <t>Total</t>
  </si>
  <si>
    <t>Capacitación de Dirigentes</t>
  </si>
  <si>
    <t>C4.2: COMPETENCIAS INTERNACIONALES</t>
  </si>
  <si>
    <t>C4.1: ACTIVIDADES DE APOYO AL PROCESO COMPETITIVO</t>
  </si>
  <si>
    <t>C3.2: SISTEMA JUEGOS DEPORTIVOS NACIONALES</t>
  </si>
  <si>
    <t>C3.1: SISTEMA COMPETITIVO NACIONAL</t>
  </si>
  <si>
    <t>C2.3: ACTIVIDAD FÍSICA Y DEPORTE PARA PERSONAS CON DISCAPACIDAD</t>
  </si>
  <si>
    <t>C2.2: PROGRAMAS DE APOYO A DEPORTISTAS</t>
  </si>
  <si>
    <t>C2.1: ACTIVIDADES DE FORTALECIMIENTO AL DEPORTE FEDERADO</t>
  </si>
  <si>
    <t>C1: DESARROLLO DEL CAPITAL HUMANO</t>
  </si>
  <si>
    <t>NOMBRE DE LA COMPETENCIA</t>
  </si>
  <si>
    <t>CLASIFICACIÒN</t>
  </si>
  <si>
    <t>NOMBRE DE LA ACTIVIDAD</t>
  </si>
  <si>
    <t>C5.2: ACTIVIDADES GENERALES PRESUPUESTADAS</t>
  </si>
  <si>
    <t>Nivel de Prioridad</t>
  </si>
  <si>
    <t>Proyecciòn de Participaciòn en Competencia Internacional en 2015 (Codigo)</t>
  </si>
  <si>
    <t>DIRIGENTES INTERNACIONALES</t>
  </si>
  <si>
    <t>Matricula Total y por ADD/ODD</t>
  </si>
  <si>
    <t>Implementación Interna del MEGD</t>
  </si>
  <si>
    <t>Elaboración de Bases de Competencia</t>
  </si>
  <si>
    <t>Entrega de Bases de Competencia</t>
  </si>
  <si>
    <t>Eventos Departamentales</t>
  </si>
  <si>
    <t>NO APLICA</t>
  </si>
  <si>
    <t xml:space="preserve">Infantil </t>
  </si>
  <si>
    <t>Juegos Olimpicos</t>
  </si>
  <si>
    <t>Juegos Olimpicos de la Juventud</t>
  </si>
  <si>
    <t>Norte, Centro y Caribe</t>
  </si>
  <si>
    <t>Otros</t>
  </si>
  <si>
    <t>Asamblea de CDAG</t>
  </si>
  <si>
    <t>Asamblea de COG</t>
  </si>
  <si>
    <t>Asamblea de FADN</t>
  </si>
  <si>
    <t>Reunión de Comité Ejecutivo</t>
  </si>
  <si>
    <t>Asamblea Internacional</t>
  </si>
  <si>
    <t>Línea de Desarrollo</t>
  </si>
  <si>
    <t>1ra</t>
  </si>
  <si>
    <t>2da</t>
  </si>
  <si>
    <t>3ra</t>
  </si>
  <si>
    <t>Iniciación</t>
  </si>
  <si>
    <t>Desarrollo</t>
  </si>
  <si>
    <t>Perfeccionamiento</t>
  </si>
  <si>
    <t>Alto Rendimiento</t>
  </si>
  <si>
    <t>Evento Regional</t>
  </si>
  <si>
    <t>Evento Clasificatorio Nacional</t>
  </si>
  <si>
    <t>5. GESTIÓN ADMINISTRATIVA Y DE LA ALTA DIRECCIÓN.</t>
  </si>
  <si>
    <t>Área Clave</t>
  </si>
  <si>
    <t>2015-C1-001</t>
  </si>
  <si>
    <t>2015-C1-002</t>
  </si>
  <si>
    <t>2015-C1-003</t>
  </si>
  <si>
    <t>2015-C1-004</t>
  </si>
  <si>
    <t>2015-C1-005</t>
  </si>
  <si>
    <t>2015-C1-006</t>
  </si>
  <si>
    <t>2015-C1-007</t>
  </si>
  <si>
    <t>2015-C1-008</t>
  </si>
  <si>
    <t>2015-C1-009</t>
  </si>
  <si>
    <t>2015-C1-010</t>
  </si>
  <si>
    <t>2015-C1-011</t>
  </si>
  <si>
    <t>2015-C1-012</t>
  </si>
  <si>
    <t>2015-C1-013</t>
  </si>
  <si>
    <t>2015-C1-014</t>
  </si>
  <si>
    <t>2015-C1-015</t>
  </si>
  <si>
    <t>2015-C2.1-001</t>
  </si>
  <si>
    <t>2015-C2.2-002</t>
  </si>
  <si>
    <t>2015-C2.2-001</t>
  </si>
  <si>
    <t>2015-C2.3-001</t>
  </si>
  <si>
    <t>2015-C3.1-001</t>
  </si>
  <si>
    <t>2015-C3.1-002</t>
  </si>
  <si>
    <t>2015-C4.1-001</t>
  </si>
  <si>
    <t>2015-C4.1-002</t>
  </si>
  <si>
    <t>2015-C4.2-001</t>
  </si>
  <si>
    <t>2015-C5.1-002</t>
  </si>
  <si>
    <t>2015-C5.1-003</t>
  </si>
  <si>
    <t>2015-C5.1-004</t>
  </si>
  <si>
    <t>2015-C5.1-005</t>
  </si>
  <si>
    <t>2015-C5.1-006</t>
  </si>
  <si>
    <t>2015-C5.1-007</t>
  </si>
  <si>
    <t>2015-C5.1-008</t>
  </si>
  <si>
    <t>2015-C5.1-009</t>
  </si>
  <si>
    <t>2015-C5.1-010</t>
  </si>
  <si>
    <t>2015-C5.1-011</t>
  </si>
  <si>
    <t>2015-C5.1-012</t>
  </si>
  <si>
    <t>2015-C5.1-020</t>
  </si>
  <si>
    <t>2015-C5.2-001</t>
  </si>
  <si>
    <t>2015-C5.2-002</t>
  </si>
  <si>
    <t>2015-C5.2-003</t>
  </si>
  <si>
    <t>2015-C5.2-020</t>
  </si>
  <si>
    <t>Cortes Evaluativos MEGD de CDAG</t>
  </si>
  <si>
    <t>Entrega de PAT 1era versión</t>
  </si>
  <si>
    <t>Entrega de PAT 2da versión</t>
  </si>
  <si>
    <t>C5.1: GESTIÓN DE LA ALTA DIRECCIÓN</t>
  </si>
  <si>
    <t>Categoría del MEGD</t>
  </si>
  <si>
    <t>Formación de Entrenadores</t>
  </si>
  <si>
    <t>Actualización / Capacitación Sistémica y Periodica de Conocimientos.</t>
  </si>
  <si>
    <t>Especialización Internacional</t>
  </si>
  <si>
    <t>Formación de Árbitros</t>
  </si>
  <si>
    <t>Formación de Personal Técnico</t>
  </si>
  <si>
    <t>Capacitación para Personal Administrativo</t>
  </si>
  <si>
    <t>Capacitación para Dirigentes</t>
  </si>
  <si>
    <t>Formación de Dirigentes</t>
  </si>
  <si>
    <t>Alcance de la Meta por Categoría</t>
  </si>
  <si>
    <t>Presupuesto por Categoría</t>
  </si>
  <si>
    <t>Presupuesto por Categoria</t>
  </si>
  <si>
    <t>Crecimiento de Matricula Total</t>
  </si>
  <si>
    <t>Crecimiento de Matricula por ODD/ADD</t>
  </si>
  <si>
    <t>Evaluación del 100% de sus ODDs, ADD o Gestión Interna</t>
  </si>
  <si>
    <t>Matricula Tota y de ADDs</t>
  </si>
  <si>
    <t>Controles Cuatrimestrales de avances de los Programas de Evaluación Interna de las FADN</t>
  </si>
  <si>
    <t>Matricula de 2da y 3ra Línea y Cobertura de Especialidades</t>
  </si>
  <si>
    <t>Crecimiento de su 2da y 3ra Línea.</t>
  </si>
  <si>
    <t>Atención a 2da y 3ra Línea</t>
  </si>
  <si>
    <t>Cobertura de Especialidades de 2da y 3ra Línea</t>
  </si>
  <si>
    <t>Actividad Física y Deporte para Personas con Discapacidad</t>
  </si>
  <si>
    <t>Responsabilidad Social Deportiva; Sistema Deportivo Nacional o Competencias Internacionales.</t>
  </si>
  <si>
    <t>Participación y Evaluación de Matricula</t>
  </si>
  <si>
    <t>Mejora de Marcas y Records Nacionales</t>
  </si>
  <si>
    <t>Presupuesto Por Categoría</t>
  </si>
  <si>
    <t>CATEGORIAC.1</t>
  </si>
  <si>
    <t>NIVELC3.1</t>
  </si>
  <si>
    <t>CATEGORIAC3.1</t>
  </si>
  <si>
    <t>ACTIVIDADC3.2</t>
  </si>
  <si>
    <t>CLASIFICACIÓNC4.2</t>
  </si>
  <si>
    <t>NIVELC4.2</t>
  </si>
  <si>
    <t>CATEGORÍAC4.2</t>
  </si>
  <si>
    <t>ACTIVIDADC5.1</t>
  </si>
  <si>
    <t>LÍNEAA1</t>
  </si>
  <si>
    <t>ETAPAA1</t>
  </si>
  <si>
    <t>LÍNEAA2</t>
  </si>
  <si>
    <t>ETAPAA2</t>
  </si>
  <si>
    <t>CATEGORÍAA2</t>
  </si>
  <si>
    <t>CATEGORIAC2.1</t>
  </si>
  <si>
    <t>CLASIFICACIÓNC3.1</t>
  </si>
  <si>
    <t>2015-C2.1-003</t>
  </si>
  <si>
    <t>2015-C2.1-005</t>
  </si>
  <si>
    <t>2015-C2.1-006</t>
  </si>
  <si>
    <t>2015-C2.1-007</t>
  </si>
  <si>
    <t>2015-C2.1-008</t>
  </si>
  <si>
    <t>2015-C2.1-009</t>
  </si>
  <si>
    <t>2015-C2.1-010</t>
  </si>
  <si>
    <t>2015-C2.1-011</t>
  </si>
  <si>
    <t>2015-C2.1-012</t>
  </si>
  <si>
    <t>2015-C2.1-013</t>
  </si>
  <si>
    <t>2015-C2.1-014</t>
  </si>
  <si>
    <t>2015-C2.1-015</t>
  </si>
  <si>
    <t>2015-C2.1-016</t>
  </si>
  <si>
    <t>2015-C2.1-017</t>
  </si>
  <si>
    <t>2015-C2.1-018</t>
  </si>
  <si>
    <t>2015-C2.1-019</t>
  </si>
  <si>
    <t>2015-C2.1-020</t>
  </si>
  <si>
    <t>RESPONSABILIDAD SOCIAL</t>
  </si>
  <si>
    <t>JURAMENTACIONES</t>
  </si>
  <si>
    <t>El presente Plan Anual de Trabajo, describe las bases de ejecucion de las actividades  de caracter nacional e internacional programadas durante el 2015 para la Asociación Nacional de Paracaidismo, tomando en cuenta las necesidades tecnicas, adminisrativas y financieras. Para la elaboración del presente documento se contó con la participación de los miembros del comité ejecutivo, personal administrativo y contable.</t>
  </si>
  <si>
    <t>VACANTE</t>
  </si>
  <si>
    <t>MANUEL DE LEON RODRIGUEZ</t>
  </si>
  <si>
    <t>MANUEL ALFREDO ROJAS PAZ</t>
  </si>
  <si>
    <t>MARIO FERNANDO AZMITIA MONTENEGRO</t>
  </si>
  <si>
    <t>DIEGO ENRIQUE LUNA TORON</t>
  </si>
  <si>
    <t>CARLOS RODRIGO CASTELLANOS SOLARES</t>
  </si>
  <si>
    <t>VICTOR CAYETANO ORDOÑEZ ESCOBAR</t>
  </si>
  <si>
    <t>JOSE MIGUEL ABULARACH</t>
  </si>
  <si>
    <t>DIETHER SORIA GAMBOA</t>
  </si>
  <si>
    <t>PAMELA SARAVIA FONSECA</t>
  </si>
  <si>
    <t>Miembro</t>
  </si>
  <si>
    <t>EDGAR RICARDO BUSTAMANTE GIL</t>
  </si>
  <si>
    <t>Vacante</t>
  </si>
  <si>
    <t>ANABELLA PATRICIA MEJIA</t>
  </si>
  <si>
    <t>ENLACE EN GUATEMALA FAI</t>
  </si>
  <si>
    <t>JULIO QUEVEDO</t>
  </si>
  <si>
    <t>Promover el crecimiento y desarrollo del paracaidismo deportivo a nivel nacional, como un deporte federado haciendo uso de las técnicas, métodos y herramientas actuales, con énfasis en la seguridad y progreso del atleta.</t>
  </si>
  <si>
    <t>Ser reconocidos como una entidad deportiva que desarrolla el paracaidismo con alto rendimiento competitivo a nivel internacional, cumpliendo asi con el compromiso de responsabilidad social y deportiva, siendo el referente en organización, desarrollo e infraestructura en la región centroamericana.</t>
  </si>
  <si>
    <t>Crear en nuestros, espiritú competitivo, basados en respeto a los demas competidores como a las reglas y politicas en los entrenamientos y competencias, tanto nacionales como internacionales, para ser dignos representantes de este deporte, dejando en alto el nombre de Guatemala y por ende el de CDAG y esta Asociación.</t>
  </si>
  <si>
    <t>MAY</t>
  </si>
  <si>
    <t>MAR</t>
  </si>
  <si>
    <t>Diploma o Certificación de la capacitación e Informe  por parte de la persona encargada del grupo.</t>
  </si>
  <si>
    <t>Que el personal este capacitado para aplicar de manera adecuada el gasto, de acuerdo a los diferentes reglamentos para el sector público.</t>
  </si>
  <si>
    <t>Inducción sobre normas y procedimientos para la compra de bienes y/o servicios, con fondos públicos.</t>
  </si>
  <si>
    <t>CAPACITACION SOBRE LEY DE CONTRATACIONES Y ADQUISIONES DE BIENES DEL ESTADO</t>
  </si>
  <si>
    <t>ABR</t>
  </si>
  <si>
    <t>ACCESO A LA INFORMACION PUBLICA</t>
  </si>
  <si>
    <t>Inducción sobre la información que debe publicarse y brindar  de la Asociación.</t>
  </si>
  <si>
    <t>Que el personal este capacitado, para desempeñarse como encargado de atender las solicitudes de Acceso a la Información Publica</t>
  </si>
  <si>
    <t>JUN</t>
  </si>
  <si>
    <t>OCT</t>
  </si>
  <si>
    <t>Inducción sobre la  contabilidad en el sector público</t>
  </si>
  <si>
    <t>JUL</t>
  </si>
  <si>
    <t>AGO</t>
  </si>
  <si>
    <t>Que el personal se capacite, sobre el Sistema de Contabilidad Integrado</t>
  </si>
  <si>
    <t>Sistema de contabilidad, que las entidades del Estado, deben implementar</t>
  </si>
  <si>
    <t>INDUCCION SICOIN</t>
  </si>
  <si>
    <t xml:space="preserve">CURSO COACH </t>
  </si>
  <si>
    <t xml:space="preserve">certificación de entrenadores por parte de la USPA </t>
  </si>
  <si>
    <t>Certificación de 5 nuevos entrenadores</t>
  </si>
  <si>
    <t>INSTALACIONES AERONAUTICA</t>
  </si>
  <si>
    <t>CURSO AFF</t>
  </si>
  <si>
    <t xml:space="preserve">certificación de instructores por parte de la USPA </t>
  </si>
  <si>
    <t>certificación de 3 nuevos instructores AFF</t>
  </si>
  <si>
    <t>Certificaciones  e Informe  Técnico</t>
  </si>
  <si>
    <t>Listado de participantes, contenido e informe técnico</t>
  </si>
  <si>
    <t xml:space="preserve">Listado de participantes </t>
  </si>
  <si>
    <t>Sede de la Asociación</t>
  </si>
  <si>
    <t>Que el personal este capacitado para aplicar de manera adecuada el gasto, de acuerdo al reglamento para el sector público.</t>
  </si>
  <si>
    <t>Inducción sobre normas y procedimientos para la entrega de viáticos al exterior.</t>
  </si>
  <si>
    <t>REGLAMENTO DE VIATICOS</t>
  </si>
  <si>
    <t>CAPACITACION SOBRE DIRIGENCIA DEPORTIVA</t>
  </si>
  <si>
    <t>Se contempla la capacitación técnico y/o administrativo de directivos de acuerdo a su función dentro  de la asociación.</t>
  </si>
  <si>
    <t>Que los directivos esten capacitados, para dirigir la asociación de manera adecuada.</t>
  </si>
  <si>
    <t>Diploma ó certificación e Informe de la actividad realizada y objetivos alcanzados or parte del encargado del grupo.</t>
  </si>
  <si>
    <t>GUATEMALA</t>
  </si>
  <si>
    <t>Seminario Dirigentes deportivos</t>
  </si>
  <si>
    <t>Diploma ó certificación e Informe de la actividad realizada por parte del encargado del grupo.</t>
  </si>
  <si>
    <t>CDAG</t>
  </si>
  <si>
    <t>TALLER DE INDUCCION SOBRE CURSO SENIOR RIGGER</t>
  </si>
  <si>
    <t>TALLER DE INDUCCION SOBRE CURSO COACH</t>
  </si>
  <si>
    <t>PROMOCION DEPORTIVA</t>
  </si>
  <si>
    <t>CD DE LA GRABACIÓN DE PROGRAMA</t>
  </si>
  <si>
    <t>CAMPEONATO CENTROAMERICANO</t>
  </si>
  <si>
    <t>1er lugar en cada una de las disciplinas.</t>
  </si>
  <si>
    <t>Manifiestos de vuelo y registro en libreta de saltos, informe de la actividad y resultados.</t>
  </si>
  <si>
    <t>NOV</t>
  </si>
  <si>
    <t>MAYORES</t>
  </si>
  <si>
    <t>AERONAUTICA CIVIL</t>
  </si>
  <si>
    <t>El Modelo de evaluación y acumulado de puntos de los atletas.</t>
  </si>
  <si>
    <t>SEDE DE LA ASOCIACION</t>
  </si>
  <si>
    <t>MODELO DE EVALUACION DEL ATLETA</t>
  </si>
  <si>
    <t>FEB</t>
  </si>
  <si>
    <t>Informe de la actividad y Manifiestos de vuelo.</t>
  </si>
  <si>
    <t>Se pulen las habilidades para un mejor desempeño en los siguientes eventos deportivos de competencia.</t>
  </si>
  <si>
    <t>AERONAUTICA CIVIL, PTO. SAN JOSE, ESC.</t>
  </si>
  <si>
    <t>Mejorar el nivel deportivo de todos los atletas de las diferentes líneas.</t>
  </si>
  <si>
    <t>Práctica deportiva, realizada de manera, agrupal, individual ó asistida.</t>
  </si>
  <si>
    <t>SALTO DE ENTRENAMIENTO</t>
  </si>
  <si>
    <t>SALTOS DE ENTRENAMIENTO PARA AFILIADOS SIN LICENCIA Y SALTO DE ENTRENAMIENTO PARA TODOS LOS AFILIADOS</t>
  </si>
  <si>
    <t>MANIFIESTOS DE VUELO E INFORME DE LA ACTIVIDAD</t>
  </si>
  <si>
    <t>SEP</t>
  </si>
  <si>
    <t>INSTALACIONES DE AERONAUTICA CIVIL</t>
  </si>
  <si>
    <t>Manifiestos de vuelo, Informe de actividad</t>
  </si>
  <si>
    <t>Mayor participacion de equipos en relacion al 2014</t>
  </si>
  <si>
    <t xml:space="preserve">RESULTADOS DEPORTIVOS E INFORME TECNICO DEL EVENTO </t>
  </si>
  <si>
    <t>SEDE DE LA ASOC. U OTROS</t>
  </si>
  <si>
    <t>Sueldo anual del personal tecnico-administrativo.</t>
  </si>
  <si>
    <t>Complemento especifico al personal permanente técnico-administrativo.</t>
  </si>
  <si>
    <t>Bono anual al personal técnico-administrativo.</t>
  </si>
  <si>
    <t>Cuota Patronal por servicio médico del personal técnico-administrativo.</t>
  </si>
  <si>
    <t>Aguinaldo personal Técnico Administrativo.</t>
  </si>
  <si>
    <t>Bono vacacional al personal técnico-administrativo.</t>
  </si>
  <si>
    <t>Se contempla pago de vacaciones por retiro para personal administrativo.</t>
  </si>
  <si>
    <t>Se Contempla la contratación de personal técnico</t>
  </si>
  <si>
    <t>Servicio de 1 persona para limpieza de las oficinas administrativas y otros servicios necesarios.</t>
  </si>
  <si>
    <t>Se contempla idemnización para el personal administrativo.</t>
  </si>
  <si>
    <t>Cuota laboral IGSS.</t>
  </si>
  <si>
    <t>Pago ISR del personal técnico-Administrativo.</t>
  </si>
  <si>
    <t>Servicio de energia electrica de la oficina</t>
  </si>
  <si>
    <t>Servicio de telefonía local, celular e internet.</t>
  </si>
  <si>
    <t>Envio de notas de cobro a afiliados y otros imprevistos.</t>
  </si>
  <si>
    <t>Arrendamiento de oficina administrativa y bodega.</t>
  </si>
  <si>
    <t>Retención por pago de arrendamiento de oficinas administrativas</t>
  </si>
  <si>
    <t>Diligencias administrativas, de la asociación: personal técnico, administrativo y contable</t>
  </si>
  <si>
    <t>Se contemplan gastos de parqueo derivados de diligencias de la Asociación</t>
  </si>
  <si>
    <t>Extracción de basura.</t>
  </si>
  <si>
    <t>Se contempla de 1 playera  y  1 camisa-blusa con logo, para ser utiizadas en capacitaciones de CDAG y ASOC. Para el personal adm-tec-contable.</t>
  </si>
  <si>
    <t>Se contemplan playeras con logo de asoparac, para empacadores</t>
  </si>
  <si>
    <t>Se contempla la elaboración de playeras para eventos deportivos.</t>
  </si>
  <si>
    <t>Hojas plástica, para archivar o entregar documentación</t>
  </si>
  <si>
    <t>Carpetas colgantes para archivo, del área contable, administrativa y tecnica con pestañas de identificación</t>
  </si>
  <si>
    <t>Resmas de hojas, folder y separadores para uso  de la asociación</t>
  </si>
  <si>
    <t>Papel fotografico, para fotos de evidencia de gastos</t>
  </si>
  <si>
    <t xml:space="preserve">Se contempla la compra de papel de oficina </t>
  </si>
  <si>
    <t>Compra de bolsas de basura y  lo relacionado a su renglón, para uso de la oficina de la asoc.</t>
  </si>
  <si>
    <t>Se contempla servicios de cerrajeria para el mueble de almacen y otros según necesidades de la asociación</t>
  </si>
  <si>
    <t>Se contempla mantenimiento de computadoras, impresoras y fotocopiadora</t>
  </si>
  <si>
    <t>Compra de fundas plasticas para protección de hojas movibles y lo relacionado a  este renglón</t>
  </si>
  <si>
    <t>Compra de 3 litros de tinta para impresora con sistema continuo</t>
  </si>
  <si>
    <t>Compra de Cartuchos, para impresoras area, tecnica-adm y contable</t>
  </si>
  <si>
    <t>Compra de cartapacios y otros relacionados a este renglón</t>
  </si>
  <si>
    <t>Se contempla compra de Formas Oficiales 63A2</t>
  </si>
  <si>
    <t>Se contempla pago por habilitacion de Libro contables en hojas movibles</t>
  </si>
  <si>
    <t>Se contempla impresión de libros contables en hojas movibles</t>
  </si>
  <si>
    <t>Habilitación de libros contables ante el Registro Mercantil</t>
  </si>
  <si>
    <t>Comprende compra de: lapiceros, lapices gomas y perforadores para uso de la oficina</t>
  </si>
  <si>
    <t>Compra de calculadora para area contable</t>
  </si>
  <si>
    <t>Compra de 2 computadoras ups e impresoras para personal de nuevo ingreso</t>
  </si>
  <si>
    <t>Se contempla la compra de  escritorios y sillas para personal de nuevo ingreso</t>
  </si>
  <si>
    <t xml:space="preserve">Se contempla la compra de 1 pizarra para programar actividades </t>
  </si>
  <si>
    <t>Compra de cinta de aislar, lijas y otros contemplados en este renglón según necesidad de la asociación</t>
  </si>
  <si>
    <t>Impresión de fotografias para cursos,  etc.</t>
  </si>
  <si>
    <t>Se contempla la compra de libros para uso de entrenadores e intructores en caso sea necesario</t>
  </si>
  <si>
    <t xml:space="preserve">Elaboración de sellos </t>
  </si>
  <si>
    <t>Se contempla la compra de sosa cáustica para baño y todos los relacionados a este renglón de acuerdo a la necesidad de la asociación</t>
  </si>
  <si>
    <t>Pago de ISR a GYT Continental por cuenta bancaria</t>
  </si>
  <si>
    <t>Papel higienico,servilletas, toallas de papel para uso de la asociación y area de salto en Aeronaútica</t>
  </si>
  <si>
    <t>Se contempla la compra de articulos relacionados a este renglón para cubrir necesidades de la Asoc.</t>
  </si>
  <si>
    <t>Se contempla la compra de focos, lamparas y todo lo relacionado a este renglón según necesidades de la oficina</t>
  </si>
  <si>
    <t>Cuota anual a Federación de Aeronautica Internacional (FAI)</t>
  </si>
  <si>
    <t>Se contemplan retenciones de impuestos por servicios adquiridos, según necesidades de la asoc.</t>
  </si>
  <si>
    <t>Se contempla gastos de café, azucar, cremora etc para uso de atletas, directivos y personal administrativo (capacitaciones, reuniones etc.)</t>
  </si>
  <si>
    <t>Vasos tenedores etc para uso de la asociación y de los afiliados en diferentes actividades</t>
  </si>
  <si>
    <t>Se contempla compra de agua pura para uso de sede de la asociación</t>
  </si>
  <si>
    <t>Gastos administrativos por transferencias al exterior tales como: Afiliciones, cuota anual, compras etc.</t>
  </si>
  <si>
    <t>Compensación de combustible a directivos, personal técnico-administrativo durante comisiones no definidas</t>
  </si>
  <si>
    <t>Se contempla el pago de peaje</t>
  </si>
  <si>
    <t>Se contempla el  pago de servicios  varios por eventualidad en las oficinas de la Asociación o servicios relacionados a este renglón</t>
  </si>
  <si>
    <t>Se contempla compra de combustible para las máquinas chapeadoras y otros serv. relacionados a este renglón.</t>
  </si>
  <si>
    <t>Se contempla hilo cortador para máquina chapeadora para ser utilizada en zona de salto.</t>
  </si>
  <si>
    <t>Se contempla el pago de actas de exoneracion por saltos adicionales</t>
  </si>
  <si>
    <t>Traslado de combustible para servicio de aeronave, en actividades adicionales a las programadas</t>
  </si>
  <si>
    <t>Empaque de paracaídas, durante los cursos de caída libre y otros cursos.</t>
  </si>
  <si>
    <t>Se contempla la renta de un vehiculo, para eventos deportivos invitacionales</t>
  </si>
  <si>
    <t>Renta de microbus, para el traslado de atletas durante las actividades de salto, adicionales a las programadas</t>
  </si>
  <si>
    <t>Mantenimiento en zona de salto y otros servicios que se consideren necesarios, dentro de este renglón</t>
  </si>
  <si>
    <t>Mantenimiento y reparación menores en area de empaque y sus alrededores de Aeronautica Pto. San José, Escuintla.</t>
  </si>
  <si>
    <t>Contratación de servicio mejoras a las oficinas  de la asoc. dentro de este renglón</t>
  </si>
  <si>
    <t>Aplicación de insecticida o fumigacion en la zona de salto</t>
  </si>
  <si>
    <t>Arrendamiento de lancha durante saltos en playa, adicionales a los programados.</t>
  </si>
  <si>
    <t>Se contemplan gastos médicos preventivos para actividades adicionales de salto</t>
  </si>
  <si>
    <t>Se contempla gastos médicos profesionales, para personal técnico administrativo, directivos y atletas durante una eventualidad. Evaluacion C.E.</t>
  </si>
  <si>
    <t>Festivales Deportivos, organizados por CDAG</t>
  </si>
  <si>
    <t>Se contenplan gastos de agua pura, hielo para uso en actividades deportivas adicionales de salto.</t>
  </si>
  <si>
    <t>Hospedaje a  personal de apoyo durante eventos deportivos</t>
  </si>
  <si>
    <t>Alimentación a personal de apoyo, durante eventos deportivos</t>
  </si>
  <si>
    <t>Se contempla alimentacion durante saltos de entrenamiento y/ o otras actividades deportivas</t>
  </si>
  <si>
    <t>Gastos por mantenimiento de la pagina web paracaidismoguatemala.com  como medio de publicacion en internet</t>
  </si>
  <si>
    <t>Mantenimiento de dispositivos de apertura automática</t>
  </si>
  <si>
    <t>Espirales plasticos y carpetas plásticas, para encuadernar documentos a otras entidades y para uso de la asociación</t>
  </si>
  <si>
    <t>Identificacion en acrílico: misión, Visión y Valores de la asociación para ser colocados en el lobby y otros de acuerdo a necesidades</t>
  </si>
  <si>
    <t>Se contempla mantenimiento a estructura metalica de paracaídas</t>
  </si>
  <si>
    <t>Compra de 1 reconocimiento del Día del Deportista</t>
  </si>
  <si>
    <t>Brazaletes para identificación de paracaidas y otros bienes especiales</t>
  </si>
  <si>
    <t>Compra de un microhondas</t>
  </si>
  <si>
    <t>Compra de una máquina trituradora de papel</t>
  </si>
  <si>
    <t>Compra de Banderas de Centroamerica con su asta, para eventos deportivos</t>
  </si>
  <si>
    <t>Compra de 3 azafates medalleros  para ser utilizados en premiación de eventos</t>
  </si>
  <si>
    <t>Compra de 3 largavistas, para chequeo de salida de paracaidistas de la aeronave</t>
  </si>
  <si>
    <t>Compra de 3 gorgoritos, para anunciar con un atleta activa reserva o para indicar una emergencia</t>
  </si>
  <si>
    <t>Elaboración de almanaques 2016, de eventos deportivos 2015</t>
  </si>
  <si>
    <t>Se contempla la compra de una pizarra led, para anunciar cada vuelo, durante actividades de salto.</t>
  </si>
  <si>
    <t>Se contemplan bolsas de hules para empacar paracaídas durante los cursos AFF</t>
  </si>
  <si>
    <t>Se contempla la compra de herramientas para el area técnica</t>
  </si>
  <si>
    <t>Medicamento, para abastecer botiquín de la asociación, para uso de atletas durante saltos.</t>
  </si>
  <si>
    <t>ENE</t>
  </si>
  <si>
    <t>DIC</t>
  </si>
  <si>
    <t>MAYO</t>
  </si>
  <si>
    <t>OTROS ESTUDIOS Y/O SERVICIOS</t>
  </si>
  <si>
    <t>OTRAS REMUNERACIONES AL PERSONAL TEMPORAL</t>
  </si>
  <si>
    <t>VACACIONES PAGADAS POR RETIRO</t>
  </si>
  <si>
    <t>BONO VACACIONAL</t>
  </si>
  <si>
    <t>AGUINALDO</t>
  </si>
  <si>
    <t>IGSS</t>
  </si>
  <si>
    <t>BONIFICACION ANUAL</t>
  </si>
  <si>
    <t>RETRIBUCIÓN AL CARGO O PUESTO</t>
  </si>
  <si>
    <t>PRODUCTOS MEDICINALES Y FARMACEUTICOS</t>
  </si>
  <si>
    <t>PRODUCTOS PLASTICOS, NYLON, VINIL Y PVC</t>
  </si>
  <si>
    <t>UTILES EDUCACIONALES Y CULTURALES</t>
  </si>
  <si>
    <t>EQUIPO EDUCACIONAL, CULTURAL Y RECREATIVO</t>
  </si>
  <si>
    <t>ESTRUCTURAS METALICAS ACABADAS</t>
  </si>
  <si>
    <t>PRODUCTOS METALURGICOS NO FERRICOS</t>
  </si>
  <si>
    <t>COMPRA DE EQUIPO DE OFICINA</t>
  </si>
  <si>
    <t>OTRAS MAQUINAS Y EQUIPOS</t>
  </si>
  <si>
    <t>PRODUCTOS DE PLASTICO , NYLON, VINIL Y PVC</t>
  </si>
  <si>
    <t>MANTENIMIENTO Y REPARACION DE EQUIPOS EDUCACIONALES Y RECREATIVOS</t>
  </si>
  <si>
    <t>ALIMENTO PARA PERSONAS</t>
  </si>
  <si>
    <t>SERVICIOS MEDICOS</t>
  </si>
  <si>
    <t>ARRENDAMIENTO DE MEDIOS DE TRANSPORTE</t>
  </si>
  <si>
    <t>INSECTICIDAS, FUMIGACIONES Y SIMILARES</t>
  </si>
  <si>
    <t>MANTENIMIENTO Y REPARACION DE BIENES NACIONALES DE USO COMUN</t>
  </si>
  <si>
    <t>MANTENIMIENTO Y REPARACION DE EDIFICIOS</t>
  </si>
  <si>
    <t>TRANSPORTE DE PERSONAS</t>
  </si>
  <si>
    <t>SERVICIOS JURIDICOS</t>
  </si>
  <si>
    <t>COMPENSACION POR KILOMETRO RECORRIDO</t>
  </si>
  <si>
    <t>IMPUESTOS, DERECHOS Y TASAS</t>
  </si>
  <si>
    <t>TRANSFERENCIAS A ORGANISMOS O INSTITUCIONES INTERNACIONALES</t>
  </si>
  <si>
    <t>SERVICIOS DE LAVANDERIA</t>
  </si>
  <si>
    <t>UTILES ACCESORIOS Y MATRIALES ELECTRICOS</t>
  </si>
  <si>
    <t>OTROS PRODUCTOS DE PAPEL, CARTON E IMPRESOS</t>
  </si>
  <si>
    <t>IMPUESTOS DERECHOS Y TASAS</t>
  </si>
  <si>
    <t>ELEMENTOS Y COMPUESTOS QUIMICOS</t>
  </si>
  <si>
    <t>TEXTOS DE ENSEÑANZA</t>
  </si>
  <si>
    <t>OTROS MATERIALES Y SUMINISTROS</t>
  </si>
  <si>
    <t>EQUIPO DE COMPUTO</t>
  </si>
  <si>
    <t>IMPRESIÓN, ENCUADERNACION  Y REPRODUCCION</t>
  </si>
  <si>
    <t>TINTES, PINTURAS Y COLORANTES</t>
  </si>
  <si>
    <t>MANTENIMIENTO Y REPARACION DE EQUIPO DE COMPUTO</t>
  </si>
  <si>
    <t>UTILES DE LIMPIEZA Y PRODUCTOS SANITARIOS</t>
  </si>
  <si>
    <t>PRODUCTOS DE PAPEL O CARTON</t>
  </si>
  <si>
    <t>EXTRACCION DE BASURA Y DESTRUCCION DE DESECHOS SOLIDOS</t>
  </si>
  <si>
    <t>SERVICIOS DE VIGILANCIA</t>
  </si>
  <si>
    <t>ARRENDAMIENTO DE EDIFICIO Y LOCALES</t>
  </si>
  <si>
    <t>CORREOS Y TELEGRAFOS</t>
  </si>
  <si>
    <t xml:space="preserve">TELEFONIA </t>
  </si>
  <si>
    <t>INDEMNIZACION AL PERSONAL</t>
  </si>
  <si>
    <t>Publicación en el Diario de Centroamerica evento de licitación</t>
  </si>
  <si>
    <t>Anuncio en medios de comunicación sobre plazas vacantes u otros de acuerdo a necesidades de la asociación</t>
  </si>
  <si>
    <t>2 Extensiones para entradas de usb</t>
  </si>
  <si>
    <t>1 Cable paralelo para conección de computadora a televisión para videos durante criticas de saltos</t>
  </si>
  <si>
    <t>Compra de baterias, para diferentes uso: grabadoras de reuniones, megafonos, controles etc</t>
  </si>
  <si>
    <t>Botes medianos de basura para sanitarios de la asociación</t>
  </si>
  <si>
    <t xml:space="preserve">Adaptadores para señal de internet </t>
  </si>
  <si>
    <t>MIGUEL CANTORAL</t>
  </si>
  <si>
    <t>GUATEMALTECA</t>
  </si>
  <si>
    <t>TRABAJO RELATIVO</t>
  </si>
  <si>
    <t>Preseleccion Nacional</t>
  </si>
  <si>
    <t>INSTRUCTOR AFF</t>
  </si>
  <si>
    <t>MANUEL ROJAS</t>
  </si>
  <si>
    <t>DIETHER SORIA</t>
  </si>
  <si>
    <t>COACH</t>
  </si>
  <si>
    <t>ALEJANDRO MONT</t>
  </si>
  <si>
    <t>PABLO BONILLA</t>
  </si>
  <si>
    <t>CARLOS SOTO</t>
  </si>
  <si>
    <t>DIEGO LUNA</t>
  </si>
  <si>
    <t>ARTURO MIRANDA</t>
  </si>
  <si>
    <t>SERGIO LIMA</t>
  </si>
  <si>
    <t>WINGSUIT/TRABAJO RELATIVO</t>
  </si>
  <si>
    <t>TALLER DE PRIMEROS AUXILIOS</t>
  </si>
  <si>
    <t>CONVOCATORIA, AGENDA Y LISTADO DE PARTICIPANTES</t>
  </si>
  <si>
    <t>CLINICA MEDICA</t>
  </si>
  <si>
    <t>JURAMENTACIONES A SELECCIONADOS DEL CAMPEONATO CENTROAMERICANO</t>
  </si>
  <si>
    <t>PRUEBAS MEDICAS MORFOFUNCIONALES</t>
  </si>
  <si>
    <t>EXAMENES MORFOFUNCIONALES QUE EL AREA TECNICA DETERMINE</t>
  </si>
  <si>
    <t>ACREDITACION EMITIDA POR CDAG</t>
  </si>
  <si>
    <t xml:space="preserve">FORMA OFICIAL 63-A2 </t>
  </si>
  <si>
    <t>QUE NUESTROS ATLETAS SEAN JURAMENTADOS Y DESEMPEÑEN UN BUEN PAPEL DEPORTIVO NACIONAL</t>
  </si>
  <si>
    <t>QUE NUESTROS ATLETAS ESTEN FISICA Y MEDICAMENTE EN OPTIMAS CONDICIONES PREVIO A LA COMPETENCIA</t>
  </si>
  <si>
    <t>Planilla final de sueldos</t>
  </si>
  <si>
    <t>2015-C5.2-004</t>
  </si>
  <si>
    <t>2015-C5.2-005</t>
  </si>
  <si>
    <t>2015-C5.2-006</t>
  </si>
  <si>
    <t>2015-C5.2-007</t>
  </si>
  <si>
    <t>2015-C5.2-008</t>
  </si>
  <si>
    <t>2015-C5.2-009</t>
  </si>
  <si>
    <t>2015-C5.2-010</t>
  </si>
  <si>
    <t>2015-C5.2-011</t>
  </si>
  <si>
    <t>2015-C5.2-012</t>
  </si>
  <si>
    <t>2015-C5.2-013</t>
  </si>
  <si>
    <t>2015-C5.2-014</t>
  </si>
  <si>
    <t>2015-C5.2-015</t>
  </si>
  <si>
    <t>2015-C5.2-016</t>
  </si>
  <si>
    <t>2015-C5.2-017</t>
  </si>
  <si>
    <t>2015-C5.2-018</t>
  </si>
  <si>
    <t>2015-C5.2-019</t>
  </si>
  <si>
    <t>2015-C5.2-021</t>
  </si>
  <si>
    <t>2015-C5.2-022</t>
  </si>
  <si>
    <t>2015-C5.2-023</t>
  </si>
  <si>
    <t>2015-C5.2-024</t>
  </si>
  <si>
    <t>2015-C5.2-025</t>
  </si>
  <si>
    <t>2015-C5.2-026</t>
  </si>
  <si>
    <t>2015-C5.2-027</t>
  </si>
  <si>
    <t>2015-C5.2-028</t>
  </si>
  <si>
    <t>2015-C5.2-029</t>
  </si>
  <si>
    <t>2015-C5.2-030</t>
  </si>
  <si>
    <t>2015-C5.2-031</t>
  </si>
  <si>
    <t>2015-C5.2-032</t>
  </si>
  <si>
    <t>2015-C5.2-033</t>
  </si>
  <si>
    <t>2015-C5.2-034</t>
  </si>
  <si>
    <t>2015-C5.2-035</t>
  </si>
  <si>
    <t>2015-C5.2-036</t>
  </si>
  <si>
    <t>2015-C5.2-037</t>
  </si>
  <si>
    <t>2015-C5.2-038</t>
  </si>
  <si>
    <t>2015-C5.2-039</t>
  </si>
  <si>
    <t>2015-C5.2-040</t>
  </si>
  <si>
    <t>2015-C5.2-041</t>
  </si>
  <si>
    <t>2015-C5.2-042</t>
  </si>
  <si>
    <t>2015-C5.2-043</t>
  </si>
  <si>
    <t>2015-C5.2-044</t>
  </si>
  <si>
    <t>2015-C5.2-045</t>
  </si>
  <si>
    <t>2015-C5.2-046</t>
  </si>
  <si>
    <t>2015-C5.2-047</t>
  </si>
  <si>
    <t>2015-C5.2-048</t>
  </si>
  <si>
    <t>2015-C5.2-049</t>
  </si>
  <si>
    <t>2015-C5.2-050</t>
  </si>
  <si>
    <t>2015-C5.2-051</t>
  </si>
  <si>
    <t>2015-C5.2-052</t>
  </si>
  <si>
    <t>2015-C5.2-053</t>
  </si>
  <si>
    <t>2015-C5.2-054</t>
  </si>
  <si>
    <t>2015-C5.2-055</t>
  </si>
  <si>
    <t>2015-C5.2-056</t>
  </si>
  <si>
    <t>2015-C5.2-057</t>
  </si>
  <si>
    <t>2015-C5.2-058</t>
  </si>
  <si>
    <t>2015-C5.2-059</t>
  </si>
  <si>
    <t>2015-C5.2-060</t>
  </si>
  <si>
    <t>2015-C5.2-061</t>
  </si>
  <si>
    <t>2015-C5.2-062</t>
  </si>
  <si>
    <t>2015-C5.2-063</t>
  </si>
  <si>
    <t>2015-C5.2-064</t>
  </si>
  <si>
    <t>2015-C5.2-065</t>
  </si>
  <si>
    <t>2015-C5.2-066</t>
  </si>
  <si>
    <t>2015-C5.2-067</t>
  </si>
  <si>
    <t>2015-C5.2-068</t>
  </si>
  <si>
    <t>2015-C5.2-069</t>
  </si>
  <si>
    <t>2015-C5.2-070</t>
  </si>
  <si>
    <t>2015-C5.2-071</t>
  </si>
  <si>
    <t>2015-C5.2-072</t>
  </si>
  <si>
    <t>2015-C5.2-073</t>
  </si>
  <si>
    <t>2015-C5.2-074</t>
  </si>
  <si>
    <t>2015-C5.2-075</t>
  </si>
  <si>
    <t>2015-C5.2-076</t>
  </si>
  <si>
    <t>2015-C5.2-077</t>
  </si>
  <si>
    <t>2015-C5.2-078</t>
  </si>
  <si>
    <t>2015-C5.2-079</t>
  </si>
  <si>
    <t>2015-C5.2-080</t>
  </si>
  <si>
    <t>2015-C5.2-081</t>
  </si>
  <si>
    <t>2015-C5.2-082</t>
  </si>
  <si>
    <t>2015-C5.2-083</t>
  </si>
  <si>
    <t>2015-C5.2-084</t>
  </si>
  <si>
    <t>2015-C5.2-085</t>
  </si>
  <si>
    <t>2015-C5.2-086</t>
  </si>
  <si>
    <t>2015-C5.2-087</t>
  </si>
  <si>
    <t>2015-C5.2-088</t>
  </si>
  <si>
    <t>2015-C5.2-089</t>
  </si>
  <si>
    <t>2015-C5.2-090</t>
  </si>
  <si>
    <t>2015-C5.2-091</t>
  </si>
  <si>
    <t>2015-C5.2-092</t>
  </si>
  <si>
    <t>2015-C5.2-096</t>
  </si>
  <si>
    <t>2015-C5.2-097</t>
  </si>
  <si>
    <t>2015-C5.2-098</t>
  </si>
  <si>
    <t>2015-C5.2-099</t>
  </si>
  <si>
    <t>2015-C5.2-100</t>
  </si>
  <si>
    <t>2015-C5.2-101</t>
  </si>
  <si>
    <t>2015-C5.2-102</t>
  </si>
  <si>
    <t>2015-C5.2-103</t>
  </si>
  <si>
    <t>2015-C5.2-104</t>
  </si>
  <si>
    <t>2015-C5.2-105</t>
  </si>
  <si>
    <t>2015-C5.2-106</t>
  </si>
  <si>
    <t>2015-C5.2-107</t>
  </si>
  <si>
    <t>2015-C5.2-108</t>
  </si>
  <si>
    <t>2015-C5.2-109</t>
  </si>
  <si>
    <t>2015-C5.2-110</t>
  </si>
  <si>
    <t>2015-C5.2-111</t>
  </si>
  <si>
    <t>2015-C5.2-112</t>
  </si>
  <si>
    <t>2015-C5.2-113</t>
  </si>
  <si>
    <t>2015-C5.2-114</t>
  </si>
  <si>
    <t>Se contempla rollo para elaborar clossing loop de reserva y principal</t>
  </si>
  <si>
    <t>Promoción deportiva en medio televisivo</t>
  </si>
  <si>
    <t>CD DE LA GRABACIÓN DEL PROGRAMA Y LISTADO DE PARTICIPANTES</t>
  </si>
  <si>
    <t>Promoción deportiva en medio de radio</t>
  </si>
  <si>
    <t>Dar a conocer el deporte a diferentes desntinos, con el objetivo de captar nuevos atletas</t>
  </si>
  <si>
    <t>SEDE DE LA ASOCIACIÓN</t>
  </si>
  <si>
    <t>ABNER RUIZ RUIZ</t>
  </si>
  <si>
    <t>ALBERTO HENRIQUEZ</t>
  </si>
  <si>
    <t>CARLOS ANTONIO AGUILAR</t>
  </si>
  <si>
    <t>CARLOS GRAMAJO SANCHEZ</t>
  </si>
  <si>
    <t>CARLOS MIGUEL CANTORAL LIMA</t>
  </si>
  <si>
    <t>CARLOS RODRIGO CASTELLANOS</t>
  </si>
  <si>
    <t>CARLOS SOTO ARMAS</t>
  </si>
  <si>
    <t>CARLOS WRITGH</t>
  </si>
  <si>
    <t>CEDRIC BOESHE MOREL</t>
  </si>
  <si>
    <t>CHRISTAL  MARIE AGUIRRE LARA</t>
  </si>
  <si>
    <t>CHRISTIAN SCHMIDTH PAREDES</t>
  </si>
  <si>
    <t>CRISTOPHER ARTURO AGUIRRE LARA</t>
  </si>
  <si>
    <t>DANIEL BARRIENTOS TOBAR</t>
  </si>
  <si>
    <t>DANIEL JUAREZ</t>
  </si>
  <si>
    <t>DAVID ENRIQUE PORRES PAREDES</t>
  </si>
  <si>
    <t>DAVID ESTUARDO PORRES SAGASTUME</t>
  </si>
  <si>
    <t>DENIS CUESY LESSING</t>
  </si>
  <si>
    <t>DARWIN GONZALEZ DELGADO</t>
  </si>
  <si>
    <t>DIEGO AYAU</t>
  </si>
  <si>
    <t>DIETHER ZOEL SORIA GAMBOA</t>
  </si>
  <si>
    <t>ERICK MELGAR PADILLA</t>
  </si>
  <si>
    <t>EDUARDO CALDERON PONTAZA</t>
  </si>
  <si>
    <t>EDWIN ESTUARDO GOMEZ GARCIA</t>
  </si>
  <si>
    <t>ENRIQUE DIEGO OTZOY CIFUENTES</t>
  </si>
  <si>
    <t>ENRIQUE PORRES SAGASTUME</t>
  </si>
  <si>
    <t>EVER ANTONIO FABIAN ALBEÑO</t>
  </si>
  <si>
    <t>FERNANDO  LOPEZ  CAÑAS</t>
  </si>
  <si>
    <t>FERNANDO LUIS FERNANDEZ </t>
  </si>
  <si>
    <t>FRANCISCO DANIEL CEREZO MARLAR</t>
  </si>
  <si>
    <t>FRANCISCO RUIZ GARCIA</t>
  </si>
  <si>
    <t>GREISON BATZ CACERES</t>
  </si>
  <si>
    <t>GUILLERMO SAMAYOA</t>
  </si>
  <si>
    <t>GUSTAVO PAREDES</t>
  </si>
  <si>
    <t>HECTOR ARTURO MIRANDA GARCIA</t>
  </si>
  <si>
    <t>HILDA MAGALY GONZALEZ SHELL</t>
  </si>
  <si>
    <t>JAVIER VALLADARES</t>
  </si>
  <si>
    <t>José ALEJANDRO SANTOS</t>
  </si>
  <si>
    <t>JOSE GERMAN MELGAR</t>
  </si>
  <si>
    <t>José MIGUEL ABULARACH SALGUERO</t>
  </si>
  <si>
    <t>JOSE OVIDIO CASTRO DE PAZ</t>
  </si>
  <si>
    <t>José ROBERTO ALMENGOR GANDARA</t>
  </si>
  <si>
    <t>JUAN CARLOS CASTILLO BARILLAS</t>
  </si>
  <si>
    <t>JUAN FRANCISCO MEDRANO DE LEON</t>
  </si>
  <si>
    <t>JUAN MANUEL RUBIO TORRES</t>
  </si>
  <si>
    <t>JULIO CESAR PONCE MONTERROSO</t>
  </si>
  <si>
    <t>JULIO RODOLFO GIRON RIOS</t>
  </si>
  <si>
    <t>KURT MARTIN MEYER ROJAS</t>
  </si>
  <si>
    <t>LOREN LOPEZ ESQUIVEL</t>
  </si>
  <si>
    <t>LUIS ARTURO AGUIRRE CALDERON</t>
  </si>
  <si>
    <t>LUIS EDUARDO ESCOBAR LARRAÑAGA</t>
  </si>
  <si>
    <t>LUIS ELIECER GALLARDO CASTILLO</t>
  </si>
  <si>
    <t>Luis José  PRADO MEZA</t>
  </si>
  <si>
    <t>LUIS MENDEZ</t>
  </si>
  <si>
    <t>MANUEL DE LEON</t>
  </si>
  <si>
    <t>MILTON MARTINEZ GARCIA</t>
  </si>
  <si>
    <t>MIGUEL ESTUARDO BARRIOS</t>
  </si>
  <si>
    <t>MARIO FERNANDO AZMITIA M.</t>
  </si>
  <si>
    <t>MARIO ROBERTO PEÑA</t>
  </si>
  <si>
    <t>MATEO SAFIE</t>
  </si>
  <si>
    <t>MONICA FUENTES</t>
  </si>
  <si>
    <t>MYNOR ROBERTO RABRE CEBALLOS</t>
  </si>
  <si>
    <t>OSCAR EDUARDO GRAMAJO ALDANA</t>
  </si>
  <si>
    <t>OSCAR PACHECO</t>
  </si>
  <si>
    <t>OSCAR VILLAGRAN JUAREZ</t>
  </si>
  <si>
    <t>OTONIEL CUESI LESSING</t>
  </si>
  <si>
    <t>PAMELA SARAVIA</t>
  </si>
  <si>
    <t>PAUL FLEISCHER</t>
  </si>
  <si>
    <t>POLL ANRIA</t>
  </si>
  <si>
    <t>RAMIRO LÓPEZ</t>
  </si>
  <si>
    <t>ROBERTO ALFARO SALAZAR</t>
  </si>
  <si>
    <t>ROBERTO SIERRA</t>
  </si>
  <si>
    <t>RODOLFO ALEJANDRO MONT NOVA</t>
  </si>
  <si>
    <t>RODRIGO BAUER</t>
  </si>
  <si>
    <t>RODRIGO GARCIA</t>
  </si>
  <si>
    <t>SANTIAGO CASTILLO CASTILLO</t>
  </si>
  <si>
    <t>SEBASTIAN ESTRADA</t>
  </si>
  <si>
    <t>SEBASTIAN GRAAP NELSON</t>
  </si>
  <si>
    <t>SERGIO LIMA URREA </t>
  </si>
  <si>
    <t>STEFAN KLASMITH</t>
  </si>
  <si>
    <t>STEFAN SIEKAVIZZA</t>
  </si>
  <si>
    <t>VICTOR HUGO AREVALO</t>
  </si>
  <si>
    <t>ASOCIACION NACIONAL</t>
  </si>
  <si>
    <t>SEMINARIO DE PREPARACION</t>
  </si>
  <si>
    <t>Antigua</t>
  </si>
  <si>
    <t>Capacitar a los atletas, en busca de una futura certificación.</t>
  </si>
  <si>
    <t>Atletas con grandes probabilidades de ganar la certificación futura de entrenador</t>
  </si>
  <si>
    <t>LISTADO DE PARTICIPANTES, CONTENIDO E INFORME TECNICO</t>
  </si>
  <si>
    <t>SEDE DE LA ASOCIACION Y /O PUERTO DE SAN JOSE</t>
  </si>
  <si>
    <t>Curso de empaque de paracaidas a afiliados de nuevo ingreso y actualzación y/o correccion a los que ya empacan.</t>
  </si>
  <si>
    <t>CURSO DE EMPAQUE</t>
  </si>
  <si>
    <t>Que el atleta tenga conocimientos del empaque del paracaidas y/o logre empacar</t>
  </si>
  <si>
    <t>SEDE DE LA ASOCIACION O AUDITORIUM CDAG</t>
  </si>
  <si>
    <t>Taller de actualización a los afiliados, sobre lineamientos de seguridad que deben tomar en cuenta durante la práctica deportiva.</t>
  </si>
  <si>
    <t>Que nuestros afiliados, conozcan las medidas de seguridad actualizadas, para evitar incidentes.</t>
  </si>
  <si>
    <t>DIA DE LA SEGURIDAD</t>
  </si>
  <si>
    <t>Que los niños especiales; tengan conocimiento del deporte de paracaidismo</t>
  </si>
  <si>
    <t>MANIFIESTOS DE VUELO E INFORME TECNICO</t>
  </si>
  <si>
    <t>TRAINIG CAMP INTERNACIONAL</t>
  </si>
  <si>
    <t>Por medio de esta actividad los atletas mejoraran su nivel y por consiguiente su desempeño en los campeonatos nacionales.</t>
  </si>
  <si>
    <t>Cuota Anual</t>
  </si>
  <si>
    <t>11.1.20-04</t>
  </si>
  <si>
    <t>Curso de paracaidismo</t>
  </si>
  <si>
    <t>11.1.20-03</t>
  </si>
  <si>
    <t>Inscripción eventos deportivos</t>
  </si>
  <si>
    <t>Derechos de inscripción de saltos</t>
  </si>
  <si>
    <t>Cuotas afiliaciones (membresia)</t>
  </si>
  <si>
    <t>Saldo de Caja Deuda CDAG (año 2014)</t>
  </si>
  <si>
    <t>Saldo de Caja determinado al 31/12/2015</t>
  </si>
  <si>
    <t>AERONAUTICA CIVIL, PTO. SAN JOSE ESC.</t>
  </si>
  <si>
    <t xml:space="preserve">DEBRIEF </t>
  </si>
  <si>
    <t>Información complementaria y práctica previo al training camp</t>
  </si>
  <si>
    <t>TRAINING CAMP INTERNACIONAL: DIRIGIDO A TODOS  LAS LINEAS CON LICENCIA</t>
  </si>
  <si>
    <t>Por medio de esta actividad los atletas mejoraran su nivel y por consiguiente su desempeño en los eventos competivos</t>
  </si>
  <si>
    <t>Mejor desempeño en los  eventos deportivos de competencia.</t>
  </si>
  <si>
    <t>Listado de participantes y contenido</t>
  </si>
  <si>
    <t>Fortalecer conocimientos de los atletas especificamente para poder apoyar al paracaidista al momento de una eventuralidad basica de primeros auxilios durante las actividades de salto.</t>
  </si>
  <si>
    <t>Apoyo de los afiliados en Primeros Auxilios en caso de una eventualida</t>
  </si>
  <si>
    <t>IMPRESIONES TRIMESTRAL DE LAS PUBLICACIONES  Y RECIBOS 63-A2 DE NUEVOS ATLETAS</t>
  </si>
  <si>
    <t>San Pedrito zona 5</t>
  </si>
  <si>
    <t>LISTADO DE ATLETAS COLABORADORES , FOTOGRAFIAS DE LA ACTIVIDAD E INFORME ADMINISTRATIVO</t>
  </si>
  <si>
    <t xml:space="preserve">Compra de una máquina encuadernadora </t>
  </si>
  <si>
    <t>Campeonato Nacional de Trabajo Relativo dirigido a: novatos, intermedios y avanzados</t>
  </si>
  <si>
    <t>Campeonato Nacional de Precision dirigido a: novatos, intermedios y avanzados</t>
  </si>
  <si>
    <t>Inducción sobre requisitos para optar a curso coach</t>
  </si>
  <si>
    <t>Entrenadores con  grandes probabilidades de lograr para el 2016 la certificación</t>
  </si>
  <si>
    <t>Entrenadores con  grandes probabilidades de lograr la certificación</t>
  </si>
  <si>
    <t>Atletas con  grandes probabilidades de lograr la certificación</t>
  </si>
  <si>
    <t>Inducción sobre curso señior rigger, el cual faculta al entrenador para poder  reempacar reservas y realizar reparaciones menores a los paracaídas</t>
  </si>
  <si>
    <t>Inducción sobre curso de instructor bajo el método AFFI</t>
  </si>
  <si>
    <t>2015-C2.1-002</t>
  </si>
  <si>
    <t>2015-C2.1-004</t>
  </si>
  <si>
    <t>2015-C2.1-021</t>
  </si>
  <si>
    <t>2015-C2.1-022</t>
  </si>
  <si>
    <t>2015-C2.1-023</t>
  </si>
  <si>
    <t>2015-C2.1-024</t>
  </si>
  <si>
    <t>2015-C2.1-025</t>
  </si>
  <si>
    <t>2015-C2.1-026</t>
  </si>
  <si>
    <t>2015-C2.1-027</t>
  </si>
  <si>
    <t>2015-C2.1-028</t>
  </si>
  <si>
    <t>2015-C2.1-029</t>
  </si>
  <si>
    <t>2015-C2.1-030</t>
  </si>
  <si>
    <t>2015-C2.1-031</t>
  </si>
  <si>
    <t>2015-C2.1-032</t>
  </si>
  <si>
    <t>2015-C2.1-033</t>
  </si>
  <si>
    <t>2015-C2.1-034</t>
  </si>
  <si>
    <t>2015-C2.1-035</t>
  </si>
  <si>
    <t>2015-C2.1-036</t>
  </si>
  <si>
    <t>2015-C5.1-001</t>
  </si>
  <si>
    <t>2015-C5.1-013</t>
  </si>
  <si>
    <t>2015-C5.1-014</t>
  </si>
  <si>
    <t>2015-C5.1-015</t>
  </si>
  <si>
    <t xml:space="preserve">SEDE DE LA ASOC. </t>
  </si>
  <si>
    <t>EVIDENCIAS DE CUMPLIMIENTO DE PROGRAMACION</t>
  </si>
  <si>
    <t>Un buen punteo, en lo evaluado programado</t>
  </si>
  <si>
    <t>Toma de decisiones en po del desarrollo del deporte</t>
  </si>
  <si>
    <t>OFICIO DE ENTREGA SELLADO Y FIRMADO</t>
  </si>
  <si>
    <t xml:space="preserve">Que el directivo participantes conozca los avances en el deporte </t>
  </si>
  <si>
    <t>feb</t>
  </si>
  <si>
    <t>2015-C5.1-016</t>
  </si>
  <si>
    <t>2015-C5.1-017</t>
  </si>
  <si>
    <t>2015-C5.1-018</t>
  </si>
  <si>
    <t>2015-C5.1-019</t>
  </si>
  <si>
    <t>2015-C5.1-021</t>
  </si>
  <si>
    <t>2015-C5.1-022</t>
  </si>
  <si>
    <t>2015-C5.1-023</t>
  </si>
  <si>
    <t>2015-C5.1-024</t>
  </si>
  <si>
    <t>2015-C5.1-025</t>
  </si>
  <si>
    <t>2015-C5.1-026</t>
  </si>
  <si>
    <t>2015-C5.1-027</t>
  </si>
  <si>
    <t>2015-C5.1-028</t>
  </si>
  <si>
    <t>2015-C5.1-029</t>
  </si>
  <si>
    <t>2015-C5.1-030</t>
  </si>
  <si>
    <t>2015-C5.1-031</t>
  </si>
  <si>
    <t>2015-C5.1-032</t>
  </si>
  <si>
    <t>2015-C5.1-033</t>
  </si>
  <si>
    <t>2015-C5.1-034</t>
  </si>
  <si>
    <t>2015-C5.1-035</t>
  </si>
  <si>
    <t>2015-C5.1-036</t>
  </si>
  <si>
    <t>RENGLON</t>
  </si>
  <si>
    <t>DESCRIPCION</t>
  </si>
  <si>
    <t>2015-C5.2-093</t>
  </si>
  <si>
    <t>2015-C5.2-094</t>
  </si>
  <si>
    <t>2015-C5.2-095</t>
  </si>
  <si>
    <t>VOUCHER de pago</t>
  </si>
  <si>
    <t>Atletas evaluados y seleccionados por desempeño y esfuerzo.  Viaje a EE.UU.</t>
  </si>
  <si>
    <t>Elaboración de 4 manteles y 4 sobre manteles, para mesa de bebida hidrante y mesa para el televisor para crítica de salto</t>
  </si>
  <si>
    <t>Llegar a una dirigencia deportiva de excelencia; en el marco del desarrollo deportivo de nuestros atletas a travez de la unificación de criterios por medio de reuniones de trabajo de Comité Ejecutivo, Asambleas Generales de la Asociación; bajo la orientación y lineamientos de CDAG; transparentando el gasto de acuerdo a las leyes para el sector público.</t>
  </si>
  <si>
    <t>Se contemplan reuniones de Comité Ejecutivo, Asambleas de la Asociación; reuniones y asambleas de CDAG con busca de un involucramiento general que cubra todas las areas, desde las dirigenciales hasta las operativas, para alzanzar el éxito esperado.</t>
  </si>
  <si>
    <t>Aumentar la cantidad de entrenadores, instructores, certificar a 2 jueces, inducción y/o actualización del personal de dirigientes, personal administrativo y técnico para que toda acción este en el marco de las leyes que rigen el sector deporte y se cuente con  personal capacitado en sus diferentes areas para el apoyo al atleta.</t>
  </si>
  <si>
    <t>no aplica</t>
  </si>
  <si>
    <t>Capacitaciones y/o certificaciones desde el personal dirigente hasta el personal operativo.</t>
  </si>
  <si>
    <t>Incremento en matricula total, promoción de atletas de las diferentes lineas y mayor participación de atletas en las diferentes competencias.</t>
  </si>
  <si>
    <t>Campeonatos y aumento de actividades de fortalecimiento deportivo.</t>
  </si>
  <si>
    <t xml:space="preserve"> </t>
  </si>
  <si>
    <t>TALLER DE CAPACITACION DE CURSO COACH</t>
  </si>
  <si>
    <t>2015-C3.2-001</t>
  </si>
  <si>
    <t>2015-C3.2-002</t>
  </si>
  <si>
    <t>2015-C3.2-003</t>
  </si>
  <si>
    <t>2015-C3.2-004</t>
  </si>
  <si>
    <t>2015-C3.2-005</t>
  </si>
  <si>
    <t>2015-C3.2-006</t>
  </si>
  <si>
    <t>Dirigentes involucrados en todos los procesos.</t>
  </si>
  <si>
    <t>Programa de Desarrollo abierto para todos los paracaidistas.</t>
  </si>
  <si>
    <t>Atletas con habilidades natas, con espíritu competitivo.</t>
  </si>
  <si>
    <t>Atletas con espíritu de colaboración para el crecimiento del deporte.</t>
  </si>
  <si>
    <t>Dirigentes con buenas relaciones con instructores de renombre en el extranjero.</t>
  </si>
  <si>
    <t>Comité Ejecutivo</t>
  </si>
  <si>
    <t>Falta de instalaciones propias.</t>
  </si>
  <si>
    <t>Falta de aeronave propia.</t>
  </si>
  <si>
    <t>Falta de pistas cercanas a la ciudad capital.</t>
  </si>
  <si>
    <t>Asignación mensual  del Gobierno central a travez de CDAG.</t>
  </si>
  <si>
    <t>Apoyo de Aeronaútica, para realizar la practica deportiva dentro de sus instalaciones.</t>
  </si>
  <si>
    <t>Apoyo de la Brigada de Paracaidistas, para realizar la practica deportiva dentro de sus instalaciones.</t>
  </si>
  <si>
    <t>Apoyo de Aeronaútica; al autorizar la circulación aérea.</t>
  </si>
  <si>
    <t>Oportunidad de dar a conocer del deporte por medio de nuestros atletas.</t>
  </si>
  <si>
    <t>Situaciones climatológicas (lluvia y viento arriba de 15 nudos).</t>
  </si>
  <si>
    <t>Pocas zonas de salto adecuadas y autorizadas.</t>
  </si>
  <si>
    <t>Negativa de autorización para navegación aérea.</t>
  </si>
  <si>
    <t>Negativa de autorización para la práctica deportiva (aterrizajes).</t>
  </si>
  <si>
    <t>Negativa de autorización para el empaque de paracaídas.</t>
  </si>
  <si>
    <t>Aeronaútica-gerente</t>
  </si>
  <si>
    <t>Brigada de Paracaidistas -gerente</t>
  </si>
  <si>
    <t>Aeronaútica, Brigada y gerente</t>
  </si>
  <si>
    <t>CDAG-gerente-contadora</t>
  </si>
  <si>
    <t>Técnico y Comisión Técnico Deportiva</t>
  </si>
  <si>
    <t>Continuamente</t>
  </si>
  <si>
    <t>Personal contable y administrativo responsable entregado al deporte para el bienestar de los atletas en busca del éxito deportivo.</t>
  </si>
  <si>
    <t>De acuerdo al presupuesto</t>
  </si>
  <si>
    <t>Indefinido</t>
  </si>
  <si>
    <t>no es medible</t>
  </si>
  <si>
    <t>Reuniones, actas, alimentación.</t>
  </si>
  <si>
    <t>Control de participación</t>
  </si>
  <si>
    <t>Varios elementos</t>
  </si>
  <si>
    <t>Aeronave, microbus, fruta, bebidas hidrantes, infraestructura, pizarra</t>
  </si>
  <si>
    <t>Internet, computadora</t>
  </si>
  <si>
    <t>Caja Fiscal</t>
  </si>
  <si>
    <t>Solicitud de permisos</t>
  </si>
  <si>
    <t>Publicación de eventos y saltos de exhibición</t>
  </si>
  <si>
    <t>151</t>
  </si>
  <si>
    <t>ARRENDAMIENTO DE EDIFICIOS Y LOCALES</t>
  </si>
  <si>
    <t>134</t>
  </si>
  <si>
    <t>197</t>
  </si>
  <si>
    <t>115</t>
  </si>
  <si>
    <t>249</t>
  </si>
  <si>
    <t>246</t>
  </si>
  <si>
    <t>232</t>
  </si>
  <si>
    <t>ACABADOS TEXTILES</t>
  </si>
  <si>
    <t>261</t>
  </si>
  <si>
    <t>ELEMENTOS COMPUESTOS Y QUIMICOS</t>
  </si>
  <si>
    <t>116</t>
  </si>
  <si>
    <t>173</t>
  </si>
  <si>
    <t>MANT.Y REP. DE BIENES NACIONALES DE USO COMUN</t>
  </si>
  <si>
    <t>171</t>
  </si>
  <si>
    <t>MANT.Y REP. DE EDIFICIOS</t>
  </si>
  <si>
    <t>264</t>
  </si>
  <si>
    <t>INSECTICIDAS FUMIGACIONES Y SIMILARES</t>
  </si>
  <si>
    <t>155</t>
  </si>
  <si>
    <t>182</t>
  </si>
  <si>
    <t>SERVICIOS MEDICO</t>
  </si>
  <si>
    <t>164</t>
  </si>
  <si>
    <t>MANT. Y REP. EQUIPO EDUCACIONAL Y RECRATIVO</t>
  </si>
  <si>
    <t>169</t>
  </si>
  <si>
    <t>MANT. Y REP. DE OTRAS MAQUINAS Y EQUIPOS</t>
  </si>
  <si>
    <t>329</t>
  </si>
  <si>
    <t>282</t>
  </si>
  <si>
    <t>284</t>
  </si>
  <si>
    <t>UTILES DEPORTIVOS Y RECREATIVOS</t>
  </si>
  <si>
    <t>SALTO DE ENTRENAMIENTO Y PRACTICA DE CENTROAMERICANO</t>
  </si>
  <si>
    <t>224</t>
  </si>
  <si>
    <t>POMEZ CAL Y YESO</t>
  </si>
  <si>
    <t>158</t>
  </si>
  <si>
    <t>DERECHOS DE BIENES INTANGIBLES</t>
  </si>
  <si>
    <t>DIVULGACION E INFORMACION</t>
  </si>
  <si>
    <t>SALTO DE ENTRENAMIENTO  Y TRAINING CAMP NACIONAL</t>
  </si>
  <si>
    <t>Dar a conocer el los resultados de competencias a diferentes destinos, con el objetivo de captar nuevos atletas</t>
  </si>
  <si>
    <t>Dar a conocer los resultados de competencias a diferentes destinos, con el objetivo de captar nuevos atletas</t>
  </si>
  <si>
    <t>2015-C2.1-037</t>
  </si>
  <si>
    <t>2015-C2.1-038</t>
  </si>
  <si>
    <t>SALTO DE EXHIBICIÓN</t>
  </si>
  <si>
    <t>Dar a conocer el deporte , con el objetivo de captar nuevos atletas</t>
  </si>
  <si>
    <t xml:space="preserve">Por medio de esta actividad se busca promocianar el  deporte del paracaidismo </t>
  </si>
  <si>
    <t>2015-C3.2-007</t>
  </si>
  <si>
    <t>2015-C2.1-039</t>
  </si>
  <si>
    <t>2015-C2.1-040</t>
  </si>
  <si>
    <t>UTILES EDUCATIVOS Y CULTURALES</t>
  </si>
  <si>
    <t>Elaboración de 1 collage de fotos de atletas en actividades deportivas para ser colocado en el lobby y un collage para ser colocado en las columnas superiores del área técnica</t>
  </si>
  <si>
    <t>Empastado del manual del paracaidista y otros que se consideren necesarios en este renglón</t>
  </si>
  <si>
    <t>EDICION DE VIDEOS DE PARACAIDISMO</t>
  </si>
  <si>
    <t>Promover el deporte por medio de videos de eventos y actividades deportivas</t>
  </si>
  <si>
    <t>CD DE VIDEO DE PARACAIDISMO</t>
  </si>
  <si>
    <t>1 Estructura metálica para colocar los paracaídas y 1 estructura metalica para el secado de los contenedores</t>
  </si>
  <si>
    <t>Reparaciones menores a paracaidas e instalaciones realizadas por un rigger</t>
  </si>
  <si>
    <t>Ensamble de paracaidas nuevos o usados</t>
  </si>
  <si>
    <t>2015-C2.1-041</t>
  </si>
  <si>
    <t>2015-C2.1-042</t>
  </si>
  <si>
    <t>Promoción deportiva en medio escrito</t>
  </si>
  <si>
    <t>Dar a conocer los resultados de competencias o información deportiva a diferentes destinos, con el objetivo de captar nuevos atletas</t>
  </si>
  <si>
    <t>PUBLICACION DEL MEDIO ESCRITO</t>
  </si>
  <si>
    <t>Guat/Esc.</t>
  </si>
  <si>
    <t>Guatemala o Escuintla</t>
  </si>
  <si>
    <t>2015-C2.1-043</t>
  </si>
  <si>
    <t>UTILES , ACCESORIOS Y MATERIALES ELECTRICOS</t>
  </si>
  <si>
    <t>MANTENIMIENTO Y REPARACION  DE OTRAS MAQUINAS Y EQUPOS</t>
  </si>
  <si>
    <t>2015-C5.2-115</t>
  </si>
  <si>
    <t>2015-C5.2-116</t>
  </si>
  <si>
    <t>2015-C5.2-117</t>
  </si>
  <si>
    <t>IMPRESIÓN Y ENCUADERNACION</t>
  </si>
  <si>
    <t>Se contempla Asamblea General  Extraordinaria</t>
  </si>
  <si>
    <t>ENTRENAMIENTO DE CAIDA EN AGUA</t>
  </si>
  <si>
    <t>HALL CENTRAL U OTRA INSTALACION CON PISCINA</t>
  </si>
  <si>
    <t>INFORME DE LA ACTIVIDAD</t>
  </si>
  <si>
    <t>BASES DE JDN Y OFICIO DE ENTREGA A LA SUBGERENCIA  TEC. DE CDAG</t>
  </si>
  <si>
    <t>INFORME TECNICO DE CLASIFICATORIOS Y OBJETIVO DE FORTALECIMIENTO ALCANZADO DE LA 2DA. Y 3ERA. LINEA</t>
  </si>
  <si>
    <t>RESULTADO DE EVENTOS DEPORTIVOS E INFORME TECNICO</t>
  </si>
  <si>
    <t>Atletas con  grandes probabilidades de lograr para el 2016 la certificación</t>
  </si>
  <si>
    <t>Inducción sobre curso de instructor bajo el método AFFI contemplando la participación del técnico.</t>
  </si>
  <si>
    <t>Que el técnico este involucrado en todas las actividades tecnico-deportivas programadas</t>
  </si>
  <si>
    <t>INSTALACIONES AERONAUTICA y/o SEDE DE LA ASOCIACION</t>
  </si>
  <si>
    <t>Inducción sobre curso señior rigger, el cual faculta al entrenador para poder  reempacar reservas y realizar reparaciones menores a los paracaídas, se contempla la participación del técnico</t>
  </si>
  <si>
    <t>CAPACITACION DIRIGIDA A LA APLICACIÓN DEL GASTO Y/O  CONTROLES PARA EL SECTOR PUBLICO</t>
  </si>
  <si>
    <t>INDUCCION DE PLANIFICACION AL PLAN ANUAL</t>
  </si>
  <si>
    <t xml:space="preserve">Inducción sobre lineamientos para la elaboración del Plan de desarrollo </t>
  </si>
  <si>
    <t xml:space="preserve">Convocatoria e informe </t>
  </si>
  <si>
    <t>Realizar una actividad para niños con habilidades especiales</t>
  </si>
  <si>
    <t>2015-C2.3-002</t>
  </si>
  <si>
    <t>2015-C1-016</t>
  </si>
  <si>
    <t>2015-C1-017</t>
  </si>
  <si>
    <t>2015-C2.1-044</t>
  </si>
  <si>
    <t>2015-C2.1-045</t>
  </si>
  <si>
    <t>2015-C2.1-046</t>
  </si>
  <si>
    <t>SALTO DE EXHIBICIÓN CON COMPETIDORES DEL CAMPEONATO CENTROAMERICANO</t>
  </si>
  <si>
    <t>SALTO DE EXHIBICIÓN CON LA PARTICIPACIÓN DE COMPETIDORES DE JDN</t>
  </si>
  <si>
    <t>SALTO NOCTURNO, COMBINADO CON UNA ACTIVIDAD DE ENTRENAMIENTO PROGRAMADA</t>
  </si>
  <si>
    <t>Por medio de esta actividad los atletas mejoraran su nivel al practicar un tipo de salto extraordinario</t>
  </si>
  <si>
    <t>Pericia en nuestros atletas y cumplir requisito para licencia, según la categoría</t>
  </si>
  <si>
    <t>Dar a conocer el deporte a diferentes destinos, con el objetivo de captar nuevos atletas</t>
  </si>
  <si>
    <t>2015-C2.1-047</t>
  </si>
  <si>
    <t>2015-C2.1-048</t>
  </si>
  <si>
    <t>2015-C2.1-049</t>
  </si>
  <si>
    <t xml:space="preserve">Implementació y aplicación de un sistema de evaluación y seguimiento de los procesos de todas las líneas </t>
  </si>
  <si>
    <t>Reunión de Coordinación General</t>
  </si>
  <si>
    <t>LISTADO DE CDAG QUE MUESTRE LA PARTICIPACIÓN DE LA ASOCIACION</t>
  </si>
  <si>
    <t>Utiles de limpieza para uso oficina de la asoc. Y bodega Pto. San Jose.</t>
  </si>
  <si>
    <t>Se contempla compra de 5 contenedores para cúpulas sin contenedor, 1 paracaidas completo y  4 kits de emergencia necesarios y como reserva para los paracaidas de la asociación en caso de una activación de reserva o por desgaste, 3 bolsas para guardar equipos 260 y bolsas para guardar otros equipos y otros de este renglón</t>
  </si>
  <si>
    <t>Se contempla el chapeo de la zona de salto, para tener una area despejada para el aterraje de los atletas</t>
  </si>
  <si>
    <t>ESCUINTLA</t>
  </si>
  <si>
    <t>Se contemplan gastos profesionales por la realización de contrato de aeronave, compra de equipos y otros de acuerdo a necesidades de la asociación</t>
  </si>
  <si>
    <t>AERONAUTICA CIVIL, PTO. SAN JOSE , ESC.</t>
  </si>
  <si>
    <t>CONTENIDO Y LISTADO DE PARTICIPACION</t>
  </si>
  <si>
    <t>Contar con un 1 Juez certificado para los eventos deportivos</t>
  </si>
  <si>
    <t>Certificación</t>
  </si>
  <si>
    <t>AERONAUTICA O BRIGADA DEL PUERTO SAN JOSE ESC.</t>
  </si>
  <si>
    <t>2015-C2.1-050</t>
  </si>
  <si>
    <t>2015-C2.1-051</t>
  </si>
  <si>
    <t>2015-C2.1-052</t>
  </si>
  <si>
    <t>C.D.A.G. U OTRAS INSTALACIONES DEL ESTADO</t>
  </si>
  <si>
    <t>CDAG, INSTALACIONES DEL ESTADO U OTRAS</t>
  </si>
  <si>
    <t>Retroalimentación, para lograr implementar los controles especificos en la asociación</t>
  </si>
  <si>
    <t>STEFAN KALTSCHMITT</t>
  </si>
  <si>
    <t>ANGEL MENENDEZ</t>
  </si>
  <si>
    <t>MILTON MARTINEZ</t>
  </si>
  <si>
    <t>ERICK MELGAR</t>
  </si>
  <si>
    <t>JULIO ACEVEDO</t>
  </si>
  <si>
    <t>FERNANDO LOPEZ</t>
  </si>
  <si>
    <t>CEDRIC BOESCHE</t>
  </si>
  <si>
    <t>JUAN MEDRANO</t>
  </si>
  <si>
    <t>JULIO CESAR PONCE</t>
  </si>
  <si>
    <t>ENRIQUE PORRES</t>
  </si>
  <si>
    <t>GREISON BATZ</t>
  </si>
  <si>
    <t>ROBERTO ALMENGOR</t>
  </si>
  <si>
    <t>CRISTAL AGUIRRE</t>
  </si>
  <si>
    <t>CARLOS GRAMAJO</t>
  </si>
  <si>
    <t>EDWIN GOMEZ</t>
  </si>
  <si>
    <t>RODRIGO CASTELLANOS</t>
  </si>
  <si>
    <t>JULIO GIRON</t>
  </si>
  <si>
    <t>LUIS SANCHEZ</t>
  </si>
  <si>
    <t>ABNER RUIZ</t>
  </si>
  <si>
    <t>SEBASTIAN GRAAP</t>
  </si>
  <si>
    <t>MYNOR RABRE</t>
  </si>
  <si>
    <t>MARIO AZMITIA</t>
  </si>
  <si>
    <t>ENRIQUE OTZOY</t>
  </si>
  <si>
    <t>DARWIN GONZALEZ</t>
  </si>
  <si>
    <t>ROMMEL GONZALEZ</t>
  </si>
  <si>
    <t>CRISTOPHER AGUIRRE</t>
  </si>
  <si>
    <t>KURT MEYER</t>
  </si>
  <si>
    <t>FRANCISCO CEREZO</t>
  </si>
  <si>
    <t>OSCAR GRAMAJO</t>
  </si>
  <si>
    <t>LUIS AGUIRRE</t>
  </si>
  <si>
    <t>DAVID PORRES</t>
  </si>
  <si>
    <t>VICTOR CAYETANO ORDONEZ</t>
  </si>
  <si>
    <t>RAMIRO LOPEZ</t>
  </si>
  <si>
    <t>LUIS JOSE PRADO</t>
  </si>
  <si>
    <t>DIETHER ZOEL SORIA </t>
  </si>
  <si>
    <t>LUIS ESCOBAR</t>
  </si>
  <si>
    <t>MARIO PEÑA</t>
  </si>
  <si>
    <t>DENIS CUESI</t>
  </si>
  <si>
    <t>EDWIN REYES</t>
  </si>
  <si>
    <t>ROBERTO ALFARO</t>
  </si>
  <si>
    <t>INICIACION</t>
  </si>
  <si>
    <t>DESARROLLO</t>
  </si>
  <si>
    <t>ALTO RENDIMIENTO</t>
  </si>
  <si>
    <t>TRABAJO RELATIVO Y PRECISION</t>
  </si>
  <si>
    <t>PRECISION</t>
  </si>
  <si>
    <t>PRECISION Y TRABAJO RELATIVO</t>
  </si>
  <si>
    <t>2015-C5.2-118</t>
  </si>
  <si>
    <t>RETRIBUCION AL CARGO O PUESTO</t>
  </si>
  <si>
    <t>PERSONAL SUPERNUMERARIO</t>
  </si>
  <si>
    <t>COMPLEMENTO AL PERSONAL TEMPORAL</t>
  </si>
  <si>
    <t>SERVICIOS EXTRAORDINARIOS DE PERS PER</t>
  </si>
  <si>
    <t>APORTE DE IGSS</t>
  </si>
  <si>
    <t>APORTE DE INTECAP</t>
  </si>
  <si>
    <t>TELEFONIA</t>
  </si>
  <si>
    <t>156</t>
  </si>
  <si>
    <t>ARRENDAMIENTO DE OTRAS MAQUINAS Y EQUIPO</t>
  </si>
  <si>
    <t>EDAD</t>
  </si>
  <si>
    <t>Cantidad de matricula total establecido en formato EGD-FOR -10</t>
  </si>
  <si>
    <t>Cantidad de evaluaciones realizadas (3).</t>
  </si>
  <si>
    <t>Cantidad de atletas de 2da. Y 3ra. Linea (6).</t>
  </si>
  <si>
    <t>Cantidad de atletas de 2da. Y 3ra. Linea beneficiados con el cobro de Q100.00</t>
  </si>
  <si>
    <t>Cantidad de actividades realizadas (2).</t>
  </si>
  <si>
    <t xml:space="preserve">TRANSFERENCIAS A OTRAS ENTIDADES DEL SECTOR PUBLICO </t>
  </si>
  <si>
    <t>C.D.A.G.</t>
  </si>
  <si>
    <t>X</t>
  </si>
  <si>
    <t>Cantidad de instructores especializados (2).</t>
  </si>
  <si>
    <t>Cantidad de entrenadores actualizados (5).</t>
  </si>
  <si>
    <t>Cantidad de nuevos entrenadores formados (5).</t>
  </si>
  <si>
    <t>Cantidad de actividades planificadas (1).</t>
  </si>
  <si>
    <t>Cantidad de jueces participando (1).</t>
  </si>
  <si>
    <t>Cantidad de jueces certificados (1)</t>
  </si>
  <si>
    <t>Cantidad de capacitaciones convocadas (100% a partir de su contratación)</t>
  </si>
  <si>
    <t>Cantidad de capacitaciones ejecutadas (3 capacaitaciones para 2 personas o 6 capacitaciones totales)</t>
  </si>
  <si>
    <t>Cantidad de actividades de actualización (al menos 2 actividades)</t>
  </si>
  <si>
    <t>Cantidad de capacitaciones convocadas (100% a partir de su contratación).</t>
  </si>
  <si>
    <t>INDUCCION SOBRE PLANIFICACION ESTRATEGICA Y OPERATIVA</t>
  </si>
  <si>
    <t>Inducción sobre lineamientos para la elaboración de la planificación y estrategía anual</t>
  </si>
  <si>
    <t>OBLIGACIONES TRIBUTARIAS ENTIDADES NO LUCRATIVAS</t>
  </si>
  <si>
    <t>Actualización y/o inducción sobre obligaciones tributarias al sector público</t>
  </si>
  <si>
    <t xml:space="preserve">CDAG  </t>
  </si>
  <si>
    <t>INSTITUCIONES DEL ESTADO</t>
  </si>
  <si>
    <t>2015-C1-018</t>
  </si>
  <si>
    <t>2015-C1-019</t>
  </si>
  <si>
    <t>INDUCCION PARA JUEZ</t>
  </si>
  <si>
    <t>Lograr que el aspirante obtenga conocimientos, para garantizar la certificación</t>
  </si>
  <si>
    <t>Orientar teroricamente, al aspirante a Juez sobre lineamientos curso de juez</t>
  </si>
  <si>
    <t>Orientar en la práctica al aspirante a Juez sobre lineamientos curso de juez</t>
  </si>
  <si>
    <t>CERTIFICACION DE JUEZ</t>
  </si>
  <si>
    <t>Certificar a 1 juez, para que funja profesionalmente en las competencias de la asociación</t>
  </si>
  <si>
    <t>Cantidad de atletas compitiendo (25 atletas compitiendo en almenos 1 competencia).</t>
  </si>
  <si>
    <t>Cantidad de marcas logradas (lograr 2 maracas 0 en el año en la modalidad de precisión).</t>
  </si>
  <si>
    <t>Cantidad de equipos (incrementar 1 equipo).</t>
  </si>
  <si>
    <t>Cantidad de atletas de la 2da. linea practicando (5 atletas participando anualmente en la modalidad de wingsuit)</t>
  </si>
  <si>
    <t>Incentivar la participación en competencias desde la categoria de novatos, mediante la clasificacion de atletas en las diferentes catorigorías, motivando asi al continuo entrenamiento con la finalidad de obtener grandes logros.</t>
  </si>
  <si>
    <t>PUNTO DE ACTA</t>
  </si>
  <si>
    <t>Lograr primeros lugares en la categoria de Trabajo Relativo y Precisión;  así tambien incremento incremento de equipos competitivos, comparados con comptencias del 2014, para mejorar notablemente los resultados en este año.</t>
  </si>
  <si>
    <t>Lograr primeros lugares en la categoria de Trabajo Relativo y Precisiónn en la competencia del Campeonato Centroamericano.</t>
  </si>
  <si>
    <t>Incentivar la participación en competencias desde la categoria de novatos, con el fin de tener mas probabilidades de obtener los primeros lugares en comptencias internacionales.</t>
  </si>
  <si>
    <t>Puesto obtenido en la competencia internacional (2do. Lugar por equipos precisión)</t>
  </si>
  <si>
    <t>Puesto obtenido en la competencia internacional (1e. Lugar, categoria individual en Precisión o Trabajo Relativo).</t>
  </si>
  <si>
    <t>SALTO DE ENTRENAMIENTO Y TRAINING CAMP NACIONAL: DIRIGIDO A TODOS LOS ATLETAS</t>
  </si>
  <si>
    <t>Por medio de esta actividad los atletas mejoraran su nivel y por consiguiente su desempeño en los campeonatos nacionales; dirigido a todas las categorias con O o sin licencia</t>
  </si>
  <si>
    <t>Técnico</t>
  </si>
  <si>
    <t>Toma de decisiones en pro del desarrollo del deporte</t>
  </si>
  <si>
    <t>Toma de decisiones en pro del desarrollo del deporte con la participación de la asamblea general</t>
  </si>
  <si>
    <t>ESTABLECIMIENTO DE METAS ANUALES Y CUATRIMESTRALES</t>
  </si>
  <si>
    <t xml:space="preserve">Retroalimentación,  para que el personal tenga conocimientos basicos de la planificación y estrategia </t>
  </si>
  <si>
    <t>Servicio de lavanderia para banderas, overoles de paracaidismo, manteles y playeras de competidores y otros que se necesiten</t>
  </si>
  <si>
    <t>INTECAP</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</si>
</sst>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quot;#,##0_);[Red]\(&quot;Q&quot;#,##0\)"/>
    <numFmt numFmtId="44" formatCode="_(&quot;Q&quot;* #,##0.00_);_(&quot;Q&quot;* \(#,##0.00\);_(&quot;Q&quot;* &quot;-&quot;??_);_(@_)"/>
    <numFmt numFmtId="43" formatCode="_(* #,##0.00_);_(* \(#,##0.00\);_(* &quot;-&quot;??_);_(@_)"/>
    <numFmt numFmtId="164" formatCode="_-&quot;Q&quot;* #,##0.00_-;\-&quot;Q&quot;* #,##0.00_-;_-&quot;Q&quot;* &quot;-&quot;??_-;_-@_-"/>
    <numFmt numFmtId="165" formatCode="_(* #,##0.00000_);_(* \(#,##0.00000\);_(* &quot;-&quot;??_);_(@_)"/>
    <numFmt numFmtId="166" formatCode="&quot;Q&quot;#,##0.00"/>
  </numFmts>
  <fonts count="61" x14ac:knownFonts="1">
    <font>
      <sz val="11"/>
      <color theme="1"/>
      <name val="Calibri"/>
      <family val="2"/>
      <scheme val="minor"/>
    </font>
    <font>
      <b/>
      <sz val="12"/>
      <name val="Arial"/>
      <family val="2"/>
    </font>
    <font>
      <b/>
      <sz val="9"/>
      <name val="Arial"/>
      <family val="2"/>
    </font>
    <font>
      <sz val="9"/>
      <name val="Arial"/>
      <family val="2"/>
    </font>
    <font>
      <b/>
      <sz val="10"/>
      <name val="Arial"/>
      <family val="2"/>
    </font>
    <font>
      <sz val="10"/>
      <name val="Arial"/>
      <family val="2"/>
    </font>
    <font>
      <b/>
      <u/>
      <sz val="12"/>
      <name val="Arial"/>
      <family val="2"/>
    </font>
    <font>
      <b/>
      <sz val="11"/>
      <name val="Arial"/>
      <family val="2"/>
    </font>
    <font>
      <b/>
      <i/>
      <sz val="12"/>
      <name val="Century Gothic"/>
      <family val="2"/>
    </font>
    <font>
      <b/>
      <sz val="14"/>
      <name val="Arial"/>
      <family val="2"/>
    </font>
    <font>
      <b/>
      <sz val="11"/>
      <color indexed="8"/>
      <name val="Calibri"/>
      <family val="2"/>
    </font>
    <font>
      <sz val="10"/>
      <color indexed="8"/>
      <name val="Arial"/>
      <family val="2"/>
    </font>
    <font>
      <shadow/>
      <sz val="10"/>
      <name val="Arial"/>
      <family val="2"/>
    </font>
    <font>
      <b/>
      <sz val="7"/>
      <name val="Arial"/>
      <family val="2"/>
    </font>
    <font>
      <sz val="10"/>
      <name val="Calibri"/>
      <family val="2"/>
    </font>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b/>
      <sz val="12"/>
      <color theme="1"/>
      <name val="Arial"/>
      <family val="2"/>
    </font>
    <font>
      <b/>
      <sz val="12"/>
      <color theme="1"/>
      <name val="Calibri"/>
      <family val="2"/>
      <scheme val="minor"/>
    </font>
    <font>
      <sz val="14"/>
      <color theme="1"/>
      <name val="Calibri"/>
      <family val="2"/>
      <scheme val="minor"/>
    </font>
    <font>
      <b/>
      <sz val="14"/>
      <color theme="1"/>
      <name val="Calibri"/>
      <family val="2"/>
      <scheme val="minor"/>
    </font>
    <font>
      <sz val="11"/>
      <name val="Calibri"/>
      <family val="2"/>
      <scheme val="minor"/>
    </font>
    <font>
      <b/>
      <sz val="14"/>
      <color theme="0"/>
      <name val="Arial Narrow"/>
      <family val="2"/>
    </font>
    <font>
      <sz val="14"/>
      <color theme="0"/>
      <name val="Arial Narrow"/>
      <family val="2"/>
    </font>
    <font>
      <b/>
      <i/>
      <sz val="9"/>
      <color theme="1"/>
      <name val="Calibri"/>
      <family val="2"/>
      <scheme val="minor"/>
    </font>
    <font>
      <sz val="9"/>
      <color theme="1"/>
      <name val="Calibri"/>
      <family val="2"/>
      <scheme val="minor"/>
    </font>
    <font>
      <b/>
      <i/>
      <sz val="20"/>
      <color theme="1"/>
      <name val="Calibri"/>
      <family val="2"/>
      <scheme val="minor"/>
    </font>
    <font>
      <sz val="22"/>
      <color theme="1"/>
      <name val="Calibri"/>
      <family val="2"/>
      <scheme val="minor"/>
    </font>
    <font>
      <b/>
      <sz val="16"/>
      <color theme="1"/>
      <name val="Calibri"/>
      <family val="2"/>
      <scheme val="minor"/>
    </font>
    <font>
      <sz val="28"/>
      <color theme="1"/>
      <name val="Calibri"/>
      <family val="2"/>
      <scheme val="minor"/>
    </font>
    <font>
      <b/>
      <i/>
      <sz val="16"/>
      <color theme="1"/>
      <name val="Calibri"/>
      <family val="2"/>
      <scheme val="minor"/>
    </font>
    <font>
      <b/>
      <sz val="10"/>
      <name val="Calibri"/>
      <family val="2"/>
      <scheme val="minor"/>
    </font>
    <font>
      <b/>
      <i/>
      <sz val="11"/>
      <color theme="1"/>
      <name val="Calibri"/>
      <family val="2"/>
      <scheme val="minor"/>
    </font>
    <font>
      <b/>
      <sz val="10"/>
      <color theme="1"/>
      <name val="Calibri"/>
      <family val="2"/>
      <scheme val="minor"/>
    </font>
    <font>
      <sz val="10"/>
      <color rgb="FFFF0000"/>
      <name val="Calibri"/>
      <family val="2"/>
      <scheme val="minor"/>
    </font>
    <font>
      <sz val="11"/>
      <color theme="1"/>
      <name val="Calibri"/>
      <family val="2"/>
    </font>
    <font>
      <b/>
      <sz val="20"/>
      <color theme="1"/>
      <name val="Calibri"/>
      <family val="2"/>
      <scheme val="minor"/>
    </font>
    <font>
      <b/>
      <i/>
      <sz val="14"/>
      <color theme="1"/>
      <name val="Calibri"/>
      <family val="2"/>
      <scheme val="minor"/>
    </font>
    <font>
      <sz val="10"/>
      <name val="Calibri"/>
      <family val="2"/>
      <scheme val="minor"/>
    </font>
    <font>
      <b/>
      <sz val="11"/>
      <name val="Calibri"/>
      <family val="2"/>
      <scheme val="minor"/>
    </font>
    <font>
      <b/>
      <i/>
      <sz val="10"/>
      <color theme="1"/>
      <name val="Calibri"/>
      <family val="2"/>
      <scheme val="minor"/>
    </font>
    <font>
      <sz val="9"/>
      <color theme="1"/>
      <name val="Calibri Light"/>
      <family val="2"/>
    </font>
    <font>
      <sz val="8"/>
      <name val="Calibri"/>
      <family val="2"/>
      <scheme val="minor"/>
    </font>
    <font>
      <sz val="9"/>
      <name val="Calibri"/>
      <family val="2"/>
      <scheme val="minor"/>
    </font>
    <font>
      <sz val="10"/>
      <color theme="1"/>
      <name val="Calibri Light"/>
      <family val="2"/>
    </font>
    <font>
      <sz val="8"/>
      <color theme="1"/>
      <name val="Calibri"/>
      <family val="2"/>
      <scheme val="minor"/>
    </font>
    <font>
      <sz val="8"/>
      <color theme="1"/>
      <name val="Calibri"/>
      <family val="2"/>
    </font>
    <font>
      <sz val="9"/>
      <color rgb="FFFF0000"/>
      <name val="Calibri"/>
      <family val="2"/>
      <scheme val="minor"/>
    </font>
    <font>
      <i/>
      <sz val="10"/>
      <color theme="1"/>
      <name val="Calibri"/>
      <family val="2"/>
      <scheme val="minor"/>
    </font>
    <font>
      <sz val="8"/>
      <color rgb="FF000000"/>
      <name val="Calibri"/>
      <family val="2"/>
      <scheme val="minor"/>
    </font>
    <font>
      <i/>
      <sz val="9"/>
      <color theme="1"/>
      <name val="Calibri"/>
      <family val="2"/>
      <scheme val="minor"/>
    </font>
    <font>
      <sz val="9"/>
      <color theme="1"/>
      <name val="Calibri"/>
      <family val="2"/>
    </font>
    <font>
      <sz val="9"/>
      <color rgb="FF000000"/>
      <name val="Calibri"/>
      <family val="2"/>
      <scheme val="minor"/>
    </font>
    <font>
      <b/>
      <sz val="22"/>
      <color theme="1"/>
      <name val="Calibri"/>
      <family val="2"/>
      <scheme val="minor"/>
    </font>
    <font>
      <b/>
      <sz val="30"/>
      <color theme="1"/>
      <name val="Calibri"/>
      <family val="2"/>
      <scheme val="minor"/>
    </font>
    <font>
      <sz val="11"/>
      <color theme="1"/>
      <name val="Calibri Light"/>
      <family val="2"/>
    </font>
    <font>
      <b/>
      <i/>
      <sz val="14"/>
      <name val="Calibri"/>
      <family val="2"/>
      <scheme val="minor"/>
    </font>
    <font>
      <b/>
      <i/>
      <sz val="11"/>
      <name val="Calibri"/>
      <family val="2"/>
      <scheme val="minor"/>
    </font>
    <font>
      <sz val="11"/>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theme="8"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rgb="FFB7DEE8"/>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rgb="FF00B0F0"/>
      </left>
      <right style="medium">
        <color rgb="FF00B0F0"/>
      </right>
      <top style="medium">
        <color rgb="FF00B0F0"/>
      </top>
      <bottom style="medium">
        <color rgb="FF00B0F0"/>
      </bottom>
      <diagonal/>
    </border>
    <border>
      <left style="medium">
        <color rgb="FF00B0F0"/>
      </left>
      <right style="medium">
        <color rgb="FF00B0F0"/>
      </right>
      <top/>
      <bottom style="thin">
        <color rgb="FF00B0F0"/>
      </bottom>
      <diagonal/>
    </border>
    <border>
      <left style="medium">
        <color rgb="FF00B0F0"/>
      </left>
      <right style="medium">
        <color rgb="FF00B0F0"/>
      </right>
      <top style="medium">
        <color rgb="FF00B0F0"/>
      </top>
      <bottom style="thin">
        <color rgb="FF00B0F0"/>
      </bottom>
      <diagonal/>
    </border>
    <border>
      <left/>
      <right style="medium">
        <color rgb="FF00B0F0"/>
      </right>
      <top/>
      <bottom style="medium">
        <color rgb="FF00B0F0"/>
      </bottom>
      <diagonal/>
    </border>
    <border>
      <left style="medium">
        <color rgb="FF00B0F0"/>
      </left>
      <right/>
      <top/>
      <bottom style="thin">
        <color rgb="FF00B0F0"/>
      </bottom>
      <diagonal/>
    </border>
    <border>
      <left style="medium">
        <color rgb="FF00B0F0"/>
      </left>
      <right/>
      <top style="medium">
        <color rgb="FF00B0F0"/>
      </top>
      <bottom style="thin">
        <color rgb="FF00B0F0"/>
      </bottom>
      <diagonal/>
    </border>
    <border>
      <left style="medium">
        <color rgb="FF00B0F0"/>
      </left>
      <right style="medium">
        <color rgb="FF00B0F0"/>
      </right>
      <top style="thin">
        <color rgb="FF00B0F0"/>
      </top>
      <bottom style="thin">
        <color rgb="FF00B0F0"/>
      </bottom>
      <diagonal/>
    </border>
    <border>
      <left style="medium">
        <color rgb="FF00B0F0"/>
      </left>
      <right/>
      <top style="thin">
        <color rgb="FF00B0F0"/>
      </top>
      <bottom style="thin">
        <color rgb="FF00B0F0"/>
      </bottom>
      <diagonal/>
    </border>
    <border>
      <left style="medium">
        <color rgb="FF00B0F0"/>
      </left>
      <right style="medium">
        <color rgb="FF00B0F0"/>
      </right>
      <top style="thin">
        <color rgb="FF00B0F0"/>
      </top>
      <bottom style="medium">
        <color rgb="FF00B0F0"/>
      </bottom>
      <diagonal/>
    </border>
    <border>
      <left style="medium">
        <color rgb="FF00B0F0"/>
      </left>
      <right/>
      <top style="thin">
        <color rgb="FF00B0F0"/>
      </top>
      <bottom style="medium">
        <color rgb="FF00B0F0"/>
      </bottom>
      <diagonal/>
    </border>
    <border>
      <left style="medium">
        <color rgb="FF00B0F0"/>
      </left>
      <right style="medium">
        <color rgb="FF00B0F0"/>
      </right>
      <top style="thin">
        <color rgb="FF00B0F0"/>
      </top>
      <bottom/>
      <diagonal/>
    </border>
    <border>
      <left/>
      <right/>
      <top style="medium">
        <color rgb="FF00B0F0"/>
      </top>
      <bottom/>
      <diagonal/>
    </border>
    <border>
      <left/>
      <right style="medium">
        <color rgb="FF00B0F0"/>
      </right>
      <top style="medium">
        <color rgb="FF00B0F0"/>
      </top>
      <bottom style="thin">
        <color rgb="FF00B0F0"/>
      </bottom>
      <diagonal/>
    </border>
    <border>
      <left/>
      <right style="medium">
        <color rgb="FF00B0F0"/>
      </right>
      <top style="thin">
        <color rgb="FF00B0F0"/>
      </top>
      <bottom style="thin">
        <color rgb="FF00B0F0"/>
      </bottom>
      <diagonal/>
    </border>
    <border>
      <left/>
      <right style="medium">
        <color rgb="FF00B0F0"/>
      </right>
      <top style="thin">
        <color rgb="FF00B0F0"/>
      </top>
      <bottom style="medium">
        <color rgb="FF00B0F0"/>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43" fontId="15" fillId="0" borderId="0" applyFont="0" applyFill="0" applyBorder="0" applyAlignment="0" applyProtection="0"/>
    <xf numFmtId="164" fontId="15" fillId="0" borderId="0" applyFont="0" applyFill="0" applyBorder="0" applyAlignment="0" applyProtection="0"/>
    <xf numFmtId="9" fontId="15" fillId="0" borderId="0" applyFont="0" applyFill="0" applyBorder="0" applyAlignment="0" applyProtection="0"/>
  </cellStyleXfs>
  <cellXfs count="755">
    <xf numFmtId="0" fontId="0" fillId="0" borderId="0" xfId="0"/>
    <xf numFmtId="0" fontId="0" fillId="0" borderId="1"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18" fillId="0" borderId="1" xfId="0" applyFont="1" applyBorder="1" applyAlignment="1" applyProtection="1">
      <alignment vertical="top" wrapText="1"/>
      <protection locked="0"/>
    </xf>
    <xf numFmtId="0" fontId="0" fillId="0" borderId="0" xfId="0" applyProtection="1"/>
    <xf numFmtId="0" fontId="0" fillId="0" borderId="0" xfId="0" applyAlignment="1" applyProtection="1">
      <alignment horizontal="center" vertical="center"/>
    </xf>
    <xf numFmtId="0" fontId="17" fillId="0" borderId="0" xfId="0" applyFont="1" applyProtection="1"/>
    <xf numFmtId="49" fontId="1" fillId="0" borderId="5" xfId="0" applyNumberFormat="1" applyFont="1" applyBorder="1" applyAlignment="1" applyProtection="1"/>
    <xf numFmtId="49" fontId="1" fillId="0" borderId="0" xfId="0" applyNumberFormat="1" applyFont="1" applyAlignment="1" applyProtection="1"/>
    <xf numFmtId="49" fontId="1" fillId="0" borderId="6" xfId="0" applyNumberFormat="1" applyFont="1" applyBorder="1" applyAlignment="1" applyProtection="1"/>
    <xf numFmtId="49" fontId="0" fillId="0" borderId="0" xfId="0" applyNumberFormat="1" applyProtection="1"/>
    <xf numFmtId="0" fontId="0" fillId="0" borderId="0" xfId="0" applyAlignment="1" applyProtection="1">
      <alignment horizontal="center" vertical="center" wrapText="1"/>
    </xf>
    <xf numFmtId="0" fontId="1" fillId="0" borderId="7" xfId="0" applyNumberFormat="1" applyFont="1" applyBorder="1" applyAlignment="1" applyProtection="1"/>
    <xf numFmtId="0" fontId="1" fillId="0" borderId="8" xfId="0" applyNumberFormat="1" applyFont="1" applyBorder="1" applyAlignment="1" applyProtection="1">
      <alignment horizontal="left"/>
    </xf>
    <xf numFmtId="49" fontId="2" fillId="3" borderId="9" xfId="0" applyNumberFormat="1"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9" fontId="2" fillId="3" borderId="9" xfId="0" applyNumberFormat="1" applyFont="1" applyFill="1" applyBorder="1" applyAlignment="1" applyProtection="1">
      <alignment horizontal="center" vertical="center" wrapText="1"/>
    </xf>
    <xf numFmtId="0" fontId="3" fillId="0" borderId="0" xfId="0" applyFont="1" applyProtection="1"/>
    <xf numFmtId="0" fontId="0" fillId="0" borderId="1" xfId="0" applyBorder="1" applyAlignment="1" applyProtection="1">
      <alignment vertical="center"/>
    </xf>
    <xf numFmtId="0" fontId="1" fillId="0" borderId="7" xfId="0" applyNumberFormat="1" applyFont="1" applyBorder="1" applyAlignment="1" applyProtection="1">
      <alignment horizontal="left"/>
    </xf>
    <xf numFmtId="0" fontId="19" fillId="0" borderId="8" xfId="0" applyFont="1" applyBorder="1" applyAlignment="1" applyProtection="1">
      <alignment horizontal="left"/>
    </xf>
    <xf numFmtId="49" fontId="0" fillId="0" borderId="10" xfId="0" applyNumberFormat="1" applyBorder="1" applyAlignment="1" applyProtection="1">
      <alignment vertical="center"/>
    </xf>
    <xf numFmtId="0" fontId="0" fillId="0" borderId="11" xfId="0" applyBorder="1" applyAlignment="1" applyProtection="1">
      <alignment vertical="center"/>
    </xf>
    <xf numFmtId="4" fontId="0" fillId="0" borderId="10" xfId="0" applyNumberFormat="1" applyBorder="1" applyAlignment="1" applyProtection="1">
      <alignment vertical="center"/>
    </xf>
    <xf numFmtId="4" fontId="0" fillId="0" borderId="11" xfId="0" applyNumberFormat="1" applyBorder="1" applyAlignment="1" applyProtection="1">
      <alignment vertical="center"/>
    </xf>
    <xf numFmtId="0" fontId="0" fillId="0" borderId="0" xfId="0" applyAlignment="1" applyProtection="1">
      <alignment horizontal="center"/>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13"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23" fillId="0" borderId="1" xfId="0" applyFont="1" applyBorder="1" applyAlignment="1" applyProtection="1">
      <alignment horizontal="center" vertical="center" wrapText="1"/>
      <protection locked="0"/>
    </xf>
    <xf numFmtId="0" fontId="23" fillId="0" borderId="2" xfId="0" applyFont="1" applyBorder="1" applyAlignment="1" applyProtection="1">
      <alignment horizontal="center" vertical="center" wrapText="1"/>
      <protection locked="0"/>
    </xf>
    <xf numFmtId="0" fontId="23" fillId="0" borderId="0" xfId="0" applyFont="1" applyProtection="1"/>
    <xf numFmtId="0" fontId="23" fillId="0" borderId="13" xfId="0" applyFont="1" applyBorder="1" applyAlignment="1" applyProtection="1">
      <alignment horizontal="center" vertical="center" wrapText="1"/>
      <protection locked="0"/>
    </xf>
    <xf numFmtId="0" fontId="24" fillId="4" borderId="71" xfId="0" applyFont="1" applyFill="1" applyBorder="1" applyAlignment="1" applyProtection="1">
      <alignment horizontal="center" vertical="center"/>
      <protection hidden="1"/>
    </xf>
    <xf numFmtId="0" fontId="24" fillId="4" borderId="0" xfId="0" applyFont="1" applyFill="1" applyAlignment="1">
      <alignment vertical="center"/>
    </xf>
    <xf numFmtId="0" fontId="25" fillId="4" borderId="72" xfId="0" applyFont="1" applyFill="1" applyBorder="1" applyAlignment="1" applyProtection="1">
      <alignment vertical="center"/>
      <protection hidden="1"/>
    </xf>
    <xf numFmtId="0" fontId="25" fillId="4" borderId="72" xfId="0" applyFont="1" applyFill="1" applyBorder="1" applyAlignment="1" applyProtection="1">
      <alignment horizontal="left" vertical="center"/>
      <protection hidden="1"/>
    </xf>
    <xf numFmtId="0" fontId="25" fillId="4" borderId="73" xfId="0" applyFont="1" applyFill="1" applyBorder="1" applyAlignment="1" applyProtection="1">
      <alignment horizontal="left" vertical="center"/>
      <protection hidden="1"/>
    </xf>
    <xf numFmtId="0" fontId="25" fillId="4" borderId="74" xfId="0" applyFont="1" applyFill="1" applyBorder="1" applyAlignment="1" applyProtection="1">
      <alignment vertical="center"/>
      <protection hidden="1"/>
    </xf>
    <xf numFmtId="16" fontId="25" fillId="4" borderId="72" xfId="0" applyNumberFormat="1" applyFont="1" applyFill="1" applyBorder="1" applyAlignment="1" applyProtection="1">
      <alignment vertical="center"/>
      <protection hidden="1"/>
    </xf>
    <xf numFmtId="0" fontId="25" fillId="4" borderId="75" xfId="0" applyFont="1" applyFill="1" applyBorder="1" applyAlignment="1" applyProtection="1">
      <alignment vertical="center"/>
      <protection hidden="1"/>
    </xf>
    <xf numFmtId="0" fontId="25" fillId="4" borderId="73" xfId="0" applyFont="1" applyFill="1" applyBorder="1" applyAlignment="1" applyProtection="1">
      <alignment vertical="center"/>
    </xf>
    <xf numFmtId="0" fontId="25" fillId="4" borderId="76" xfId="0" applyFont="1" applyFill="1" applyBorder="1" applyAlignment="1" applyProtection="1">
      <alignment vertical="center"/>
    </xf>
    <xf numFmtId="0" fontId="25" fillId="4" borderId="73" xfId="0" applyFont="1" applyFill="1" applyBorder="1" applyAlignment="1" applyProtection="1">
      <alignment horizontal="left" vertical="center"/>
    </xf>
    <xf numFmtId="0" fontId="25" fillId="4" borderId="0" xfId="0" applyFont="1" applyFill="1" applyAlignment="1">
      <alignment vertical="center"/>
    </xf>
    <xf numFmtId="0" fontId="25" fillId="4" borderId="77" xfId="0" applyFont="1" applyFill="1" applyBorder="1" applyAlignment="1" applyProtection="1">
      <alignment vertical="center"/>
      <protection hidden="1"/>
    </xf>
    <xf numFmtId="0" fontId="25" fillId="4" borderId="77" xfId="0" applyFont="1" applyFill="1" applyBorder="1" applyAlignment="1" applyProtection="1">
      <alignment horizontal="left" vertical="center"/>
      <protection hidden="1"/>
    </xf>
    <xf numFmtId="0" fontId="25" fillId="4" borderId="0" xfId="0" applyFont="1" applyFill="1" applyBorder="1" applyAlignment="1" applyProtection="1">
      <alignment horizontal="left" vertical="center"/>
      <protection hidden="1"/>
    </xf>
    <xf numFmtId="0" fontId="25" fillId="4" borderId="77" xfId="0" applyNumberFormat="1" applyFont="1" applyFill="1" applyBorder="1" applyAlignment="1" applyProtection="1">
      <alignment vertical="center"/>
      <protection hidden="1"/>
    </xf>
    <xf numFmtId="0" fontId="25" fillId="4" borderId="78" xfId="0" applyFont="1" applyFill="1" applyBorder="1" applyAlignment="1" applyProtection="1">
      <alignment vertical="center"/>
      <protection hidden="1"/>
    </xf>
    <xf numFmtId="0" fontId="25" fillId="4" borderId="77" xfId="0" applyFont="1" applyFill="1" applyBorder="1" applyAlignment="1" applyProtection="1">
      <alignment vertical="center"/>
    </xf>
    <xf numFmtId="0" fontId="25" fillId="4" borderId="79" xfId="0" applyFont="1" applyFill="1" applyBorder="1" applyAlignment="1" applyProtection="1">
      <alignment vertical="center"/>
    </xf>
    <xf numFmtId="0" fontId="25" fillId="4" borderId="78" xfId="0" applyFont="1" applyFill="1" applyBorder="1" applyAlignment="1" applyProtection="1">
      <alignment vertical="center"/>
    </xf>
    <xf numFmtId="0" fontId="25" fillId="4" borderId="79" xfId="0" applyFont="1" applyFill="1" applyBorder="1" applyAlignment="1" applyProtection="1">
      <alignment horizontal="left" vertical="center"/>
    </xf>
    <xf numFmtId="0" fontId="25" fillId="4" borderId="77" xfId="0" applyFont="1" applyFill="1" applyBorder="1" applyAlignment="1" applyProtection="1">
      <alignment horizontal="left" vertical="center"/>
    </xf>
    <xf numFmtId="0" fontId="25" fillId="4" borderId="79" xfId="0" applyFont="1" applyFill="1" applyBorder="1" applyAlignment="1" applyProtection="1">
      <alignment vertical="center"/>
      <protection hidden="1"/>
    </xf>
    <xf numFmtId="0" fontId="25" fillId="4" borderId="80" xfId="0" applyFont="1" applyFill="1" applyBorder="1" applyAlignment="1" applyProtection="1">
      <alignment vertical="center"/>
    </xf>
    <xf numFmtId="0" fontId="25" fillId="4" borderId="77" xfId="0" applyFont="1" applyFill="1" applyBorder="1" applyAlignment="1">
      <alignment vertical="center"/>
    </xf>
    <xf numFmtId="0" fontId="25" fillId="4" borderId="0" xfId="0" applyFont="1" applyFill="1" applyAlignment="1" applyProtection="1">
      <alignment vertical="center"/>
      <protection hidden="1"/>
    </xf>
    <xf numFmtId="0" fontId="25" fillId="4" borderId="78" xfId="0" applyFont="1" applyFill="1" applyBorder="1" applyAlignment="1" applyProtection="1">
      <alignment horizontal="left" vertical="center"/>
    </xf>
    <xf numFmtId="0" fontId="25" fillId="4" borderId="0" xfId="0" applyFont="1" applyFill="1" applyBorder="1" applyAlignment="1" applyProtection="1">
      <alignment vertical="center"/>
    </xf>
    <xf numFmtId="0" fontId="25" fillId="4" borderId="77" xfId="0" quotePrefix="1" applyFont="1" applyFill="1" applyBorder="1" applyAlignment="1" applyProtection="1">
      <alignment vertical="center"/>
      <protection hidden="1"/>
    </xf>
    <xf numFmtId="0" fontId="25" fillId="4" borderId="0" xfId="0" applyFont="1" applyFill="1" applyBorder="1" applyAlignment="1" applyProtection="1">
      <alignment vertical="center"/>
      <protection hidden="1"/>
    </xf>
    <xf numFmtId="0" fontId="25" fillId="4" borderId="79" xfId="0" applyNumberFormat="1" applyFont="1" applyFill="1" applyBorder="1" applyAlignment="1" applyProtection="1">
      <alignment vertical="center"/>
      <protection hidden="1"/>
    </xf>
    <xf numFmtId="0" fontId="25" fillId="4" borderId="79" xfId="0" applyFont="1" applyFill="1" applyBorder="1" applyAlignment="1" applyProtection="1">
      <alignment horizontal="left" vertical="center"/>
      <protection hidden="1"/>
    </xf>
    <xf numFmtId="1" fontId="25" fillId="4" borderId="0" xfId="1" applyNumberFormat="1" applyFont="1" applyFill="1" applyBorder="1" applyAlignment="1" applyProtection="1">
      <alignment horizontal="center" vertical="center"/>
      <protection hidden="1"/>
    </xf>
    <xf numFmtId="0" fontId="25" fillId="4" borderId="80" xfId="0" applyFont="1" applyFill="1" applyBorder="1" applyAlignment="1" applyProtection="1">
      <alignment vertical="center"/>
      <protection hidden="1"/>
    </xf>
    <xf numFmtId="0" fontId="25" fillId="4" borderId="81" xfId="0" applyFont="1" applyFill="1" applyBorder="1" applyAlignment="1" applyProtection="1">
      <alignment horizontal="left" vertical="center"/>
      <protection hidden="1"/>
    </xf>
    <xf numFmtId="0" fontId="25" fillId="4" borderId="82" xfId="0" applyFont="1" applyFill="1" applyBorder="1" applyAlignment="1" applyProtection="1">
      <alignment vertical="center"/>
      <protection hidden="1"/>
    </xf>
    <xf numFmtId="165" fontId="25" fillId="4" borderId="0" xfId="1" applyNumberFormat="1" applyFont="1" applyFill="1" applyBorder="1" applyAlignment="1" applyProtection="1">
      <alignment vertical="center"/>
      <protection hidden="1"/>
    </xf>
    <xf numFmtId="0" fontId="27" fillId="0" borderId="0" xfId="0" applyFont="1" applyProtection="1"/>
    <xf numFmtId="0" fontId="0" fillId="0" borderId="18" xfId="0" applyBorder="1" applyAlignment="1" applyProtection="1">
      <alignment horizontal="center" vertical="center"/>
      <protection locked="0"/>
    </xf>
    <xf numFmtId="0" fontId="23" fillId="0" borderId="1" xfId="0" applyFont="1" applyBorder="1" applyAlignment="1" applyProtection="1">
      <alignment horizontal="left" vertical="center" wrapText="1"/>
      <protection locked="0"/>
    </xf>
    <xf numFmtId="0" fontId="23" fillId="0" borderId="18" xfId="0" applyFont="1" applyBorder="1" applyAlignment="1" applyProtection="1">
      <alignment horizontal="left" vertical="center" wrapText="1"/>
      <protection locked="0"/>
    </xf>
    <xf numFmtId="0" fontId="23" fillId="0" borderId="18" xfId="0" applyFont="1" applyBorder="1" applyAlignment="1" applyProtection="1">
      <alignment vertical="center" wrapText="1"/>
      <protection locked="0"/>
    </xf>
    <xf numFmtId="0" fontId="23" fillId="0" borderId="1" xfId="0" applyFont="1" applyBorder="1" applyAlignment="1" applyProtection="1">
      <alignment vertical="center" wrapText="1"/>
      <protection locked="0"/>
    </xf>
    <xf numFmtId="0" fontId="24" fillId="4" borderId="71" xfId="0" applyFont="1" applyFill="1" applyBorder="1" applyAlignment="1" applyProtection="1">
      <alignment horizontal="center" vertical="center"/>
      <protection hidden="1"/>
    </xf>
    <xf numFmtId="0" fontId="24" fillId="4" borderId="71" xfId="0" applyFont="1" applyFill="1" applyBorder="1" applyAlignment="1">
      <alignment horizontal="center" vertical="center"/>
    </xf>
    <xf numFmtId="0" fontId="28" fillId="0" borderId="0" xfId="0" applyFont="1" applyAlignment="1" applyProtection="1">
      <alignment horizontal="center" vertical="center" wrapText="1"/>
    </xf>
    <xf numFmtId="0" fontId="18" fillId="0" borderId="0" xfId="0" applyFont="1" applyProtection="1"/>
    <xf numFmtId="0" fontId="18" fillId="0" borderId="0" xfId="0" applyFont="1" applyAlignment="1" applyProtection="1">
      <alignment horizontal="center" vertical="center"/>
    </xf>
    <xf numFmtId="0" fontId="28" fillId="0" borderId="0" xfId="0" applyFont="1" applyAlignment="1" applyProtection="1">
      <alignment vertical="center" wrapText="1"/>
    </xf>
    <xf numFmtId="0" fontId="18" fillId="0" borderId="0" xfId="0" applyFont="1" applyProtection="1">
      <protection locked="0"/>
    </xf>
    <xf numFmtId="0" fontId="5" fillId="0" borderId="3"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left" vertical="center" wrapText="1"/>
      <protection locked="0"/>
    </xf>
    <xf numFmtId="0" fontId="5" fillId="0" borderId="1" xfId="0" applyFont="1" applyFill="1" applyBorder="1" applyAlignment="1" applyProtection="1">
      <alignment vertical="center" wrapText="1"/>
      <protection locked="0"/>
    </xf>
    <xf numFmtId="0" fontId="29" fillId="0" borderId="0" xfId="0" applyFont="1" applyProtection="1"/>
    <xf numFmtId="0" fontId="30" fillId="0" borderId="0" xfId="0" applyFont="1" applyProtection="1"/>
    <xf numFmtId="0" fontId="31" fillId="0" borderId="0" xfId="0" applyFont="1" applyProtection="1"/>
    <xf numFmtId="0" fontId="32" fillId="0" borderId="40" xfId="0" applyFont="1" applyBorder="1" applyAlignment="1" applyProtection="1">
      <alignment horizontal="center" vertical="center"/>
    </xf>
    <xf numFmtId="0" fontId="30" fillId="3" borderId="41" xfId="0" applyFont="1" applyFill="1" applyBorder="1" applyAlignment="1" applyProtection="1">
      <alignment horizontal="center" vertical="center"/>
    </xf>
    <xf numFmtId="0" fontId="17" fillId="3" borderId="40"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0" fillId="0" borderId="0" xfId="0" applyAlignment="1" applyProtection="1">
      <alignment wrapText="1"/>
    </xf>
    <xf numFmtId="0" fontId="0" fillId="0" borderId="42" xfId="0" applyBorder="1" applyAlignment="1" applyProtection="1">
      <alignment horizontal="center" vertical="center" wrapText="1"/>
    </xf>
    <xf numFmtId="0" fontId="0" fillId="0" borderId="3" xfId="0" applyBorder="1" applyAlignment="1" applyProtection="1">
      <alignment horizontal="center" vertical="center" wrapText="1"/>
    </xf>
    <xf numFmtId="0" fontId="18" fillId="0" borderId="1" xfId="0" applyFont="1" applyBorder="1" applyAlignment="1" applyProtection="1">
      <alignment vertical="top" wrapText="1"/>
    </xf>
    <xf numFmtId="0" fontId="0" fillId="0" borderId="6" xfId="0" applyBorder="1" applyAlignment="1" applyProtection="1">
      <alignment horizontal="center" vertical="center" wrapText="1"/>
    </xf>
    <xf numFmtId="0" fontId="18" fillId="0" borderId="15" xfId="0" applyFont="1" applyBorder="1" applyAlignment="1" applyProtection="1">
      <alignment vertical="top" wrapText="1"/>
    </xf>
    <xf numFmtId="0" fontId="17" fillId="3" borderId="27" xfId="0" applyFont="1" applyFill="1" applyBorder="1" applyAlignment="1" applyProtection="1">
      <alignment horizontal="center" vertical="center" wrapText="1"/>
    </xf>
    <xf numFmtId="0" fontId="0" fillId="0" borderId="43" xfId="0" applyBorder="1" applyAlignment="1" applyProtection="1">
      <alignment horizontal="center" vertical="center" wrapText="1"/>
    </xf>
    <xf numFmtId="0" fontId="23" fillId="0" borderId="43" xfId="0" applyFont="1" applyBorder="1" applyAlignment="1" applyProtection="1">
      <alignment horizontal="center" vertical="center" wrapText="1"/>
    </xf>
    <xf numFmtId="49" fontId="1" fillId="0" borderId="1" xfId="0" applyNumberFormat="1" applyFont="1" applyBorder="1" applyAlignment="1" applyProtection="1">
      <alignment vertical="center"/>
    </xf>
    <xf numFmtId="0" fontId="6" fillId="0" borderId="1" xfId="0" applyFont="1" applyBorder="1" applyAlignment="1" applyProtection="1">
      <alignment vertical="center"/>
    </xf>
    <xf numFmtId="0" fontId="33" fillId="3" borderId="15" xfId="0" applyNumberFormat="1" applyFont="1" applyFill="1" applyBorder="1" applyAlignment="1" applyProtection="1">
      <alignment horizontal="center" vertical="center" wrapText="1"/>
    </xf>
    <xf numFmtId="0" fontId="33" fillId="3" borderId="8" xfId="0" applyNumberFormat="1" applyFont="1" applyFill="1" applyBorder="1" applyAlignment="1" applyProtection="1">
      <alignment horizontal="center" vertical="center" wrapText="1"/>
    </xf>
    <xf numFmtId="0" fontId="18" fillId="0" borderId="0" xfId="0" applyFont="1" applyAlignment="1" applyProtection="1">
      <alignment vertical="top" wrapText="1"/>
    </xf>
    <xf numFmtId="0" fontId="18" fillId="0" borderId="2" xfId="0" applyFont="1" applyBorder="1" applyAlignment="1" applyProtection="1">
      <alignment vertical="top" wrapText="1"/>
    </xf>
    <xf numFmtId="0" fontId="18" fillId="0" borderId="8" xfId="0" applyFont="1" applyBorder="1" applyAlignment="1" applyProtection="1">
      <alignment vertical="top" wrapText="1"/>
    </xf>
    <xf numFmtId="44" fontId="18" fillId="0" borderId="0" xfId="0" applyNumberFormat="1" applyFont="1" applyProtection="1"/>
    <xf numFmtId="0" fontId="18" fillId="0" borderId="0" xfId="0" applyFont="1" applyBorder="1" applyProtection="1"/>
    <xf numFmtId="0" fontId="0" fillId="0" borderId="0" xfId="0" applyFill="1" applyProtection="1"/>
    <xf numFmtId="0" fontId="34" fillId="0" borderId="0" xfId="0" applyFont="1" applyAlignment="1" applyProtection="1">
      <alignment horizontal="center" vertical="center"/>
    </xf>
    <xf numFmtId="0" fontId="0" fillId="0" borderId="0" xfId="0" applyBorder="1" applyAlignment="1" applyProtection="1">
      <alignment horizontal="left" vertical="top"/>
    </xf>
    <xf numFmtId="0" fontId="0" fillId="0" borderId="0" xfId="0" applyBorder="1" applyProtection="1"/>
    <xf numFmtId="0" fontId="18" fillId="0" borderId="0" xfId="0" applyFont="1" applyAlignment="1" applyProtection="1">
      <alignment wrapText="1"/>
    </xf>
    <xf numFmtId="0" fontId="18" fillId="0" borderId="0" xfId="0" applyFont="1" applyAlignment="1" applyProtection="1">
      <alignment horizontal="left" vertical="center" wrapText="1"/>
    </xf>
    <xf numFmtId="0" fontId="17" fillId="3" borderId="44" xfId="0" applyFont="1" applyFill="1" applyBorder="1" applyAlignment="1" applyProtection="1">
      <alignment horizontal="center" vertical="center" wrapText="1"/>
    </xf>
    <xf numFmtId="0" fontId="17" fillId="3" borderId="45" xfId="0" applyFont="1" applyFill="1" applyBorder="1" applyAlignment="1" applyProtection="1">
      <alignment horizontal="center" vertical="center" wrapText="1"/>
    </xf>
    <xf numFmtId="0" fontId="17" fillId="3" borderId="45" xfId="0" applyFont="1" applyFill="1" applyBorder="1" applyAlignment="1" applyProtection="1">
      <alignment horizontal="center" vertical="center"/>
    </xf>
    <xf numFmtId="0" fontId="17" fillId="3" borderId="30" xfId="0" applyFont="1" applyFill="1" applyBorder="1" applyAlignment="1" applyProtection="1">
      <alignment horizontal="center" vertical="center"/>
    </xf>
    <xf numFmtId="0" fontId="17" fillId="3" borderId="46" xfId="0" applyFont="1" applyFill="1" applyBorder="1" applyAlignment="1" applyProtection="1">
      <alignment horizontal="center" vertical="center"/>
    </xf>
    <xf numFmtId="0" fontId="23" fillId="0" borderId="18" xfId="0" applyFont="1" applyBorder="1" applyAlignment="1" applyProtection="1">
      <alignment vertical="center" wrapText="1"/>
    </xf>
    <xf numFmtId="0" fontId="23" fillId="0" borderId="1" xfId="0" applyFont="1" applyBorder="1" applyAlignment="1" applyProtection="1">
      <alignment vertical="center" wrapText="1"/>
    </xf>
    <xf numFmtId="44" fontId="0" fillId="0" borderId="37" xfId="0" applyNumberFormat="1" applyBorder="1" applyAlignment="1" applyProtection="1">
      <alignment vertical="center"/>
    </xf>
    <xf numFmtId="0" fontId="23" fillId="0" borderId="0" xfId="0" applyFont="1" applyAlignment="1" applyProtection="1">
      <alignment horizontal="center" vertical="center"/>
    </xf>
    <xf numFmtId="0" fontId="35" fillId="3" borderId="15" xfId="0" applyFont="1" applyFill="1" applyBorder="1" applyAlignment="1" applyProtection="1">
      <alignment horizontal="center"/>
    </xf>
    <xf numFmtId="0" fontId="18" fillId="0" borderId="17" xfId="0" applyFont="1" applyBorder="1" applyAlignment="1" applyProtection="1">
      <alignment vertical="top" wrapText="1"/>
    </xf>
    <xf numFmtId="0" fontId="18" fillId="0" borderId="13" xfId="0" applyFont="1" applyBorder="1" applyAlignment="1" applyProtection="1">
      <alignment vertical="top" wrapText="1"/>
    </xf>
    <xf numFmtId="0" fontId="18" fillId="0" borderId="14" xfId="0" applyFont="1" applyBorder="1" applyAlignment="1" applyProtection="1">
      <alignment vertical="top" wrapText="1"/>
    </xf>
    <xf numFmtId="0" fontId="18" fillId="0" borderId="47" xfId="0" applyFont="1" applyBorder="1" applyAlignment="1" applyProtection="1">
      <alignment vertical="top" wrapText="1"/>
    </xf>
    <xf numFmtId="0" fontId="18" fillId="0" borderId="35" xfId="0" applyFont="1" applyBorder="1" applyAlignment="1" applyProtection="1">
      <alignment vertical="top" wrapText="1"/>
    </xf>
    <xf numFmtId="0" fontId="18" fillId="0" borderId="0" xfId="0" applyFont="1" applyAlignment="1" applyProtection="1">
      <alignment horizontal="center" vertical="center" wrapText="1"/>
    </xf>
    <xf numFmtId="0" fontId="0" fillId="0" borderId="0" xfId="0" applyBorder="1" applyAlignment="1" applyProtection="1">
      <alignment horizontal="center" vertical="center"/>
    </xf>
    <xf numFmtId="0" fontId="17" fillId="3" borderId="48"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17" fillId="3" borderId="49" xfId="0" applyFont="1" applyFill="1" applyBorder="1" applyAlignment="1" applyProtection="1">
      <alignment horizontal="center" vertical="center"/>
    </xf>
    <xf numFmtId="0" fontId="18" fillId="0" borderId="0" xfId="0" applyFont="1" applyFill="1" applyProtection="1"/>
    <xf numFmtId="0" fontId="18" fillId="0" borderId="0" xfId="0" applyFont="1" applyFill="1" applyAlignment="1" applyProtection="1">
      <alignment wrapText="1"/>
    </xf>
    <xf numFmtId="0" fontId="18" fillId="0" borderId="0" xfId="0" applyFont="1" applyFill="1" applyAlignment="1" applyProtection="1">
      <alignment horizontal="left" vertical="center" wrapText="1"/>
    </xf>
    <xf numFmtId="0" fontId="36" fillId="0" borderId="0" xfId="0" applyFont="1" applyProtection="1"/>
    <xf numFmtId="0" fontId="17" fillId="3" borderId="32" xfId="0" applyFont="1" applyFill="1" applyBorder="1" applyAlignment="1" applyProtection="1">
      <alignment horizontal="center" vertical="center" wrapText="1"/>
    </xf>
    <xf numFmtId="0" fontId="17" fillId="3" borderId="34" xfId="0" applyFont="1" applyFill="1" applyBorder="1" applyAlignment="1" applyProtection="1">
      <alignment horizontal="center" vertical="center" wrapText="1"/>
    </xf>
    <xf numFmtId="0" fontId="17" fillId="3" borderId="35" xfId="0" applyFont="1" applyFill="1" applyBorder="1" applyAlignment="1" applyProtection="1">
      <alignment horizontal="center" vertical="center"/>
    </xf>
    <xf numFmtId="0" fontId="17" fillId="3" borderId="15" xfId="0" applyFont="1" applyFill="1" applyBorder="1" applyAlignment="1" applyProtection="1">
      <alignment horizontal="center" vertical="center"/>
    </xf>
    <xf numFmtId="0" fontId="17" fillId="3" borderId="21" xfId="0" applyFont="1" applyFill="1" applyBorder="1" applyAlignment="1" applyProtection="1">
      <alignment horizontal="center" vertical="center"/>
    </xf>
    <xf numFmtId="0" fontId="0" fillId="0" borderId="7" xfId="0" applyBorder="1" applyAlignment="1" applyProtection="1">
      <alignment horizontal="left" vertical="center" wrapText="1"/>
    </xf>
    <xf numFmtId="0" fontId="0" fillId="0" borderId="2" xfId="0" applyBorder="1" applyAlignment="1" applyProtection="1">
      <alignment horizontal="left" vertical="center" wrapText="1"/>
    </xf>
    <xf numFmtId="0" fontId="38" fillId="0" borderId="0" xfId="0" applyFont="1" applyAlignment="1" applyProtection="1">
      <alignment horizontal="center"/>
    </xf>
    <xf numFmtId="0" fontId="8" fillId="0" borderId="0" xfId="0" applyFont="1" applyFill="1" applyBorder="1" applyAlignment="1" applyProtection="1">
      <alignment horizontal="center" vertical="center" wrapText="1"/>
    </xf>
    <xf numFmtId="0" fontId="0" fillId="0" borderId="0" xfId="0" applyFill="1" applyBorder="1" applyAlignment="1" applyProtection="1">
      <alignment horizontal="left" vertical="top"/>
    </xf>
    <xf numFmtId="0" fontId="17" fillId="3" borderId="18"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xf>
    <xf numFmtId="0" fontId="17" fillId="3" borderId="10" xfId="0" applyFont="1" applyFill="1" applyBorder="1" applyAlignment="1" applyProtection="1">
      <alignment horizontal="center" vertical="center" wrapText="1"/>
    </xf>
    <xf numFmtId="0" fontId="17" fillId="3" borderId="50" xfId="0" applyFont="1" applyFill="1" applyBorder="1" applyAlignment="1" applyProtection="1">
      <alignment horizontal="center" vertical="center"/>
    </xf>
    <xf numFmtId="0" fontId="23" fillId="0" borderId="18" xfId="0" applyFont="1" applyBorder="1" applyAlignment="1" applyProtection="1">
      <alignment horizontal="left" vertical="center" wrapText="1"/>
    </xf>
    <xf numFmtId="0" fontId="23" fillId="0" borderId="1" xfId="0" applyFont="1" applyBorder="1" applyAlignment="1" applyProtection="1">
      <alignment horizontal="left" vertical="center" wrapText="1"/>
    </xf>
    <xf numFmtId="0" fontId="39" fillId="0" borderId="0" xfId="0" applyFont="1" applyFill="1" applyBorder="1" applyAlignment="1" applyProtection="1">
      <alignment horizontal="right" vertical="center" wrapText="1"/>
    </xf>
    <xf numFmtId="0" fontId="10" fillId="3" borderId="15" xfId="0" applyFont="1" applyFill="1" applyBorder="1" applyAlignment="1" applyProtection="1">
      <alignment horizontal="center" wrapText="1"/>
    </xf>
    <xf numFmtId="0" fontId="10" fillId="3" borderId="8" xfId="0" applyFont="1" applyFill="1" applyBorder="1" applyAlignment="1" applyProtection="1">
      <alignment horizontal="center" wrapText="1"/>
    </xf>
    <xf numFmtId="0" fontId="4" fillId="3" borderId="15" xfId="0" applyFont="1" applyFill="1" applyBorder="1" applyAlignment="1" applyProtection="1">
      <alignment horizontal="center" wrapText="1"/>
    </xf>
    <xf numFmtId="0" fontId="4" fillId="3" borderId="8" xfId="0" applyFont="1" applyFill="1" applyBorder="1" applyAlignment="1" applyProtection="1">
      <alignment horizontal="center" wrapText="1"/>
    </xf>
    <xf numFmtId="0" fontId="0" fillId="0" borderId="0" xfId="0" applyAlignment="1" applyProtection="1">
      <alignment horizontal="left"/>
    </xf>
    <xf numFmtId="0" fontId="34" fillId="0" borderId="51"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Fill="1" applyBorder="1" applyProtection="1"/>
    <xf numFmtId="0" fontId="17" fillId="3" borderId="52" xfId="0" applyFont="1" applyFill="1" applyBorder="1" applyAlignment="1" applyProtection="1">
      <alignment horizontal="center" vertical="center" wrapText="1"/>
    </xf>
    <xf numFmtId="0" fontId="17" fillId="3" borderId="50"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15"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13" xfId="0" applyBorder="1" applyAlignment="1" applyProtection="1">
      <alignment horizontal="left" vertical="center" wrapText="1"/>
    </xf>
    <xf numFmtId="0" fontId="0" fillId="0" borderId="1" xfId="0" applyBorder="1" applyAlignment="1" applyProtection="1">
      <alignment horizontal="left" vertical="center" wrapText="1"/>
    </xf>
    <xf numFmtId="0" fontId="0" fillId="0" borderId="15" xfId="0" applyBorder="1" applyAlignment="1" applyProtection="1">
      <alignment horizontal="left" vertical="center" wrapText="1"/>
    </xf>
    <xf numFmtId="0" fontId="5" fillId="0" borderId="42" xfId="0" applyFont="1" applyFill="1" applyBorder="1" applyAlignment="1" applyProtection="1">
      <alignment horizontal="left"/>
      <protection locked="0"/>
    </xf>
    <xf numFmtId="0" fontId="0" fillId="0" borderId="13" xfId="0" applyFont="1" applyFill="1" applyBorder="1" applyProtection="1">
      <protection locked="0"/>
    </xf>
    <xf numFmtId="0" fontId="0" fillId="0" borderId="13" xfId="0" applyFill="1" applyBorder="1" applyProtection="1">
      <protection locked="0"/>
    </xf>
    <xf numFmtId="0" fontId="11" fillId="0" borderId="3"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readingOrder="1"/>
      <protection locked="0"/>
    </xf>
    <xf numFmtId="0" fontId="0" fillId="0" borderId="1" xfId="0" applyFont="1" applyFill="1" applyBorder="1" applyAlignment="1" applyProtection="1">
      <alignment horizontal="center" vertical="center" readingOrder="1"/>
      <protection locked="0"/>
    </xf>
    <xf numFmtId="0" fontId="5" fillId="0" borderId="1" xfId="0" applyFont="1" applyFill="1" applyBorder="1" applyAlignment="1" applyProtection="1">
      <alignment horizontal="center" vertical="center" wrapText="1" readingOrder="1"/>
      <protection locked="0"/>
    </xf>
    <xf numFmtId="0" fontId="5" fillId="0" borderId="1" xfId="0" applyFont="1" applyFill="1" applyBorder="1" applyAlignment="1" applyProtection="1">
      <alignment horizontal="center"/>
      <protection locked="0"/>
    </xf>
    <xf numFmtId="0" fontId="0" fillId="0" borderId="1" xfId="0" applyFont="1" applyFill="1" applyBorder="1" applyAlignment="1" applyProtection="1">
      <alignment horizontal="center" vertical="center"/>
      <protection locked="0"/>
    </xf>
    <xf numFmtId="0" fontId="0" fillId="0" borderId="1" xfId="0" applyFont="1" applyFill="1" applyBorder="1" applyProtection="1">
      <protection locked="0"/>
    </xf>
    <xf numFmtId="0" fontId="5" fillId="0" borderId="1" xfId="0" applyFont="1" applyFill="1" applyBorder="1" applyAlignment="1" applyProtection="1">
      <alignment horizontal="center" vertical="center" wrapText="1" shrinkToFit="1"/>
      <protection locked="0"/>
    </xf>
    <xf numFmtId="0" fontId="0" fillId="0" borderId="18" xfId="0"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vertical="center" wrapText="1"/>
      <protection locked="0"/>
    </xf>
    <xf numFmtId="0" fontId="5" fillId="0" borderId="1" xfId="0" applyFont="1" applyBorder="1" applyAlignment="1" applyProtection="1">
      <alignment horizontal="center" wrapText="1"/>
      <protection locked="0"/>
    </xf>
    <xf numFmtId="0" fontId="0" fillId="0" borderId="1" xfId="0" applyBorder="1" applyAlignment="1" applyProtection="1">
      <alignment vertical="center" wrapText="1"/>
      <protection locked="0"/>
    </xf>
    <xf numFmtId="0" fontId="0" fillId="0" borderId="1" xfId="0" applyBorder="1" applyAlignment="1" applyProtection="1">
      <alignment wrapText="1"/>
      <protection locked="0"/>
    </xf>
    <xf numFmtId="0" fontId="5" fillId="0" borderId="5" xfId="0" applyFont="1" applyFill="1" applyBorder="1" applyAlignment="1" applyProtection="1">
      <protection locked="0"/>
    </xf>
    <xf numFmtId="0" fontId="5" fillId="0" borderId="18" xfId="0" applyFont="1" applyFill="1" applyBorder="1" applyAlignment="1" applyProtection="1">
      <protection locked="0"/>
    </xf>
    <xf numFmtId="0" fontId="5" fillId="0" borderId="3" xfId="0" applyFont="1" applyFill="1" applyBorder="1" applyAlignment="1" applyProtection="1">
      <protection locked="0"/>
    </xf>
    <xf numFmtId="0" fontId="5" fillId="0" borderId="1" xfId="0" applyFont="1" applyFill="1" applyBorder="1" applyAlignment="1" applyProtection="1">
      <protection locked="0"/>
    </xf>
    <xf numFmtId="0" fontId="18" fillId="0" borderId="0" xfId="0" applyFont="1" applyAlignment="1" applyProtection="1">
      <alignment vertical="top" wrapText="1"/>
      <protection locked="0"/>
    </xf>
    <xf numFmtId="0" fontId="40" fillId="0" borderId="0" xfId="0" applyFont="1" applyProtection="1">
      <protection locked="0"/>
    </xf>
    <xf numFmtId="0" fontId="25" fillId="4" borderId="0" xfId="0" applyFont="1" applyFill="1" applyBorder="1" applyAlignment="1" applyProtection="1">
      <alignment horizontal="left" vertical="center"/>
    </xf>
    <xf numFmtId="0" fontId="25" fillId="4" borderId="0" xfId="0" applyFont="1" applyFill="1" applyBorder="1" applyAlignment="1">
      <alignment vertical="center"/>
    </xf>
    <xf numFmtId="0" fontId="25" fillId="4" borderId="73" xfId="0" applyFont="1" applyFill="1" applyBorder="1" applyAlignment="1" applyProtection="1">
      <alignment vertical="center"/>
      <protection hidden="1"/>
    </xf>
    <xf numFmtId="0" fontId="25" fillId="4" borderId="83" xfId="0" applyFont="1" applyFill="1" applyBorder="1" applyAlignment="1" applyProtection="1">
      <alignment vertical="center"/>
      <protection hidden="1"/>
    </xf>
    <xf numFmtId="0" fontId="25" fillId="4" borderId="84" xfId="0" applyFont="1" applyFill="1" applyBorder="1" applyAlignment="1" applyProtection="1">
      <alignment vertical="center"/>
      <protection hidden="1"/>
    </xf>
    <xf numFmtId="0" fontId="25" fillId="4" borderId="85" xfId="0" applyFont="1" applyFill="1" applyBorder="1" applyAlignment="1" applyProtection="1">
      <alignment vertical="center"/>
      <protection hidden="1"/>
    </xf>
    <xf numFmtId="0" fontId="25" fillId="4" borderId="76" xfId="0" applyFont="1" applyFill="1" applyBorder="1" applyAlignment="1" applyProtection="1">
      <alignment vertical="center"/>
      <protection hidden="1"/>
    </xf>
    <xf numFmtId="0" fontId="25" fillId="4" borderId="79" xfId="0" applyFont="1" applyFill="1" applyBorder="1" applyAlignment="1">
      <alignment vertical="center"/>
    </xf>
    <xf numFmtId="0" fontId="25" fillId="4" borderId="80" xfId="0" applyFont="1" applyFill="1" applyBorder="1" applyAlignment="1" applyProtection="1">
      <alignment horizontal="left" vertical="center"/>
    </xf>
    <xf numFmtId="0" fontId="0" fillId="0" borderId="0" xfId="0" applyFill="1" applyBorder="1" applyAlignment="1" applyProtection="1">
      <alignment wrapText="1"/>
    </xf>
    <xf numFmtId="0" fontId="17" fillId="0" borderId="0" xfId="0" applyFont="1" applyFill="1" applyBorder="1" applyAlignment="1" applyProtection="1">
      <alignment horizontal="center" vertical="center" wrapText="1"/>
    </xf>
    <xf numFmtId="0" fontId="17" fillId="0" borderId="53" xfId="0" applyFont="1" applyFill="1" applyBorder="1" applyAlignment="1" applyProtection="1">
      <alignment horizontal="center" vertical="center" wrapText="1"/>
    </xf>
    <xf numFmtId="0" fontId="0" fillId="0" borderId="44" xfId="0" applyBorder="1" applyAlignment="1" applyProtection="1">
      <alignment horizontal="center" vertical="center" wrapText="1"/>
    </xf>
    <xf numFmtId="44" fontId="0" fillId="2" borderId="37" xfId="0" applyNumberFormat="1" applyFill="1" applyBorder="1" applyAlignment="1" applyProtection="1">
      <alignment vertical="center"/>
      <protection hidden="1"/>
    </xf>
    <xf numFmtId="44" fontId="0" fillId="0" borderId="37" xfId="0" applyNumberFormat="1" applyBorder="1" applyAlignment="1" applyProtection="1">
      <alignment vertical="center"/>
      <protection hidden="1"/>
    </xf>
    <xf numFmtId="44" fontId="18" fillId="3" borderId="9" xfId="0" applyNumberFormat="1" applyFont="1" applyFill="1" applyBorder="1" applyProtection="1">
      <protection hidden="1"/>
    </xf>
    <xf numFmtId="0" fontId="0" fillId="0" borderId="1" xfId="0" applyBorder="1" applyAlignment="1" applyProtection="1">
      <alignment vertical="center"/>
      <protection locked="0"/>
    </xf>
    <xf numFmtId="0" fontId="0" fillId="0" borderId="0" xfId="0" applyProtection="1">
      <protection locked="0"/>
    </xf>
    <xf numFmtId="49" fontId="0" fillId="0" borderId="1" xfId="0" applyNumberFormat="1" applyBorder="1" applyAlignment="1" applyProtection="1">
      <alignment vertical="center"/>
      <protection locked="0"/>
    </xf>
    <xf numFmtId="0" fontId="4" fillId="0" borderId="12" xfId="0" applyFont="1" applyBorder="1" applyAlignment="1" applyProtection="1">
      <alignment vertical="center"/>
      <protection locked="0"/>
    </xf>
    <xf numFmtId="4" fontId="0" fillId="0" borderId="1" xfId="0" applyNumberFormat="1" applyBorder="1" applyAlignment="1" applyProtection="1">
      <alignment vertical="center"/>
      <protection locked="0"/>
    </xf>
    <xf numFmtId="4" fontId="4" fillId="0" borderId="12" xfId="0" applyNumberFormat="1" applyFont="1" applyBorder="1" applyAlignment="1" applyProtection="1">
      <alignment vertical="center"/>
      <protection locked="0"/>
    </xf>
    <xf numFmtId="4" fontId="4" fillId="0" borderId="1" xfId="0" applyNumberFormat="1" applyFont="1" applyBorder="1" applyAlignment="1" applyProtection="1">
      <alignment vertical="center"/>
      <protection locked="0"/>
    </xf>
    <xf numFmtId="0" fontId="0" fillId="0" borderId="12" xfId="0" applyBorder="1" applyAlignment="1" applyProtection="1">
      <alignment vertical="center"/>
      <protection locked="0"/>
    </xf>
    <xf numFmtId="4" fontId="0" fillId="0" borderId="12" xfId="0" applyNumberFormat="1" applyBorder="1" applyAlignment="1" applyProtection="1">
      <alignment vertical="center"/>
      <protection locked="0"/>
    </xf>
    <xf numFmtId="4" fontId="23" fillId="0" borderId="12" xfId="0" applyNumberFormat="1" applyFont="1" applyBorder="1" applyAlignment="1" applyProtection="1">
      <alignment vertical="center"/>
      <protection locked="0"/>
    </xf>
    <xf numFmtId="49" fontId="23" fillId="0" borderId="1" xfId="0" applyNumberFormat="1" applyFont="1" applyBorder="1" applyAlignment="1" applyProtection="1">
      <alignment vertical="center"/>
      <protection locked="0"/>
    </xf>
    <xf numFmtId="0" fontId="23" fillId="0" borderId="12" xfId="0" applyFont="1" applyBorder="1" applyAlignment="1" applyProtection="1">
      <alignment vertical="center"/>
      <protection locked="0"/>
    </xf>
    <xf numFmtId="4" fontId="23" fillId="0" borderId="1" xfId="0" applyNumberFormat="1" applyFont="1" applyBorder="1" applyAlignment="1" applyProtection="1">
      <alignment vertical="center"/>
      <protection locked="0"/>
    </xf>
    <xf numFmtId="0" fontId="23" fillId="0" borderId="0" xfId="0" applyFont="1" applyProtection="1">
      <protection locked="0"/>
    </xf>
    <xf numFmtId="0" fontId="4" fillId="0" borderId="12" xfId="0" applyFont="1" applyBorder="1" applyAlignment="1" applyProtection="1">
      <alignment horizontal="left" vertical="center" wrapText="1"/>
      <protection locked="0"/>
    </xf>
    <xf numFmtId="0" fontId="6" fillId="0" borderId="12" xfId="0" applyFont="1" applyBorder="1" applyAlignment="1" applyProtection="1">
      <alignment vertical="center"/>
      <protection locked="0"/>
    </xf>
    <xf numFmtId="49" fontId="0" fillId="0" borderId="13" xfId="0" applyNumberFormat="1" applyBorder="1" applyAlignment="1" applyProtection="1">
      <alignment vertical="center"/>
      <protection locked="0"/>
    </xf>
    <xf numFmtId="0" fontId="7" fillId="0" borderId="4" xfId="0" applyFont="1" applyBorder="1" applyAlignment="1" applyProtection="1">
      <alignment vertical="center"/>
      <protection locked="0"/>
    </xf>
    <xf numFmtId="4" fontId="4" fillId="0" borderId="13" xfId="0" applyNumberFormat="1" applyFont="1" applyBorder="1" applyAlignment="1" applyProtection="1">
      <alignment vertical="center"/>
      <protection locked="0"/>
    </xf>
    <xf numFmtId="4" fontId="41" fillId="0" borderId="12" xfId="0" applyNumberFormat="1" applyFont="1" applyBorder="1" applyAlignment="1" applyProtection="1">
      <alignment vertical="center"/>
      <protection locked="0"/>
    </xf>
    <xf numFmtId="49" fontId="3" fillId="0" borderId="5" xfId="0" applyNumberFormat="1" applyFont="1" applyBorder="1" applyAlignment="1" applyProtection="1">
      <alignment horizontal="center" vertical="center"/>
      <protection locked="0"/>
    </xf>
    <xf numFmtId="0" fontId="3" fillId="0" borderId="18" xfId="0" applyFont="1" applyBorder="1" applyAlignment="1" applyProtection="1">
      <alignment vertical="center"/>
      <protection locked="0"/>
    </xf>
    <xf numFmtId="44" fontId="3" fillId="0" borderId="18" xfId="1" applyNumberFormat="1" applyFont="1" applyBorder="1" applyAlignment="1" applyProtection="1">
      <alignment vertical="center"/>
      <protection locked="0"/>
    </xf>
    <xf numFmtId="44" fontId="3" fillId="0" borderId="7" xfId="1" applyNumberFormat="1" applyFont="1" applyBorder="1" applyAlignment="1" applyProtection="1">
      <alignment vertical="center"/>
      <protection locked="0"/>
    </xf>
    <xf numFmtId="0" fontId="3" fillId="0" borderId="0" xfId="0" applyFont="1" applyProtection="1">
      <protection locked="0"/>
    </xf>
    <xf numFmtId="49" fontId="3" fillId="0" borderId="3" xfId="0" applyNumberFormat="1" applyFont="1" applyBorder="1" applyAlignment="1" applyProtection="1">
      <alignment horizontal="center" vertical="center"/>
      <protection locked="0"/>
    </xf>
    <xf numFmtId="0" fontId="4" fillId="0" borderId="1" xfId="0" applyFont="1" applyBorder="1" applyAlignment="1" applyProtection="1">
      <alignment vertical="center"/>
      <protection locked="0"/>
    </xf>
    <xf numFmtId="44" fontId="3" fillId="0" borderId="1" xfId="1" applyNumberFormat="1" applyFont="1" applyBorder="1" applyAlignment="1" applyProtection="1">
      <alignment vertical="center"/>
      <protection locked="0"/>
    </xf>
    <xf numFmtId="44" fontId="3" fillId="0" borderId="2" xfId="1" applyNumberFormat="1" applyFont="1" applyBorder="1" applyAlignment="1" applyProtection="1">
      <alignment vertical="center"/>
      <protection locked="0"/>
    </xf>
    <xf numFmtId="0" fontId="3" fillId="0" borderId="1" xfId="0" applyFont="1" applyBorder="1" applyAlignment="1" applyProtection="1">
      <alignment vertical="center"/>
      <protection locked="0"/>
    </xf>
    <xf numFmtId="49" fontId="4" fillId="0" borderId="3" xfId="0" applyNumberFormat="1" applyFont="1" applyBorder="1" applyAlignment="1" applyProtection="1">
      <alignment horizontal="center" vertical="center"/>
      <protection locked="0"/>
    </xf>
    <xf numFmtId="0" fontId="2" fillId="0" borderId="1" xfId="0" applyFont="1" applyBorder="1" applyAlignment="1" applyProtection="1">
      <alignment vertical="center"/>
      <protection locked="0"/>
    </xf>
    <xf numFmtId="44" fontId="2" fillId="0" borderId="1" xfId="1" applyNumberFormat="1" applyFont="1" applyBorder="1" applyAlignment="1" applyProtection="1">
      <alignment vertical="center"/>
      <protection locked="0"/>
    </xf>
    <xf numFmtId="49" fontId="3" fillId="0" borderId="3" xfId="0" quotePrefix="1" applyNumberFormat="1" applyFont="1" applyBorder="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44" fontId="3" fillId="0" borderId="2" xfId="1" applyNumberFormat="1" applyFont="1" applyFill="1" applyBorder="1" applyAlignment="1" applyProtection="1">
      <alignment vertical="center"/>
      <protection locked="0"/>
    </xf>
    <xf numFmtId="49" fontId="2" fillId="0" borderId="3" xfId="0" applyNumberFormat="1" applyFont="1" applyBorder="1" applyAlignment="1" applyProtection="1">
      <alignment horizontal="center" vertical="center"/>
      <protection locked="0"/>
    </xf>
    <xf numFmtId="0" fontId="2" fillId="0" borderId="0" xfId="0" applyFont="1" applyProtection="1">
      <protection locked="0"/>
    </xf>
    <xf numFmtId="49" fontId="0" fillId="0" borderId="3" xfId="0" applyNumberFormat="1" applyBorder="1" applyAlignment="1" applyProtection="1">
      <alignment horizontal="center" vertical="center"/>
      <protection locked="0"/>
    </xf>
    <xf numFmtId="49" fontId="4" fillId="0" borderId="40" xfId="0" applyNumberFormat="1" applyFont="1" applyBorder="1" applyAlignment="1" applyProtection="1">
      <alignment vertical="center"/>
      <protection locked="0"/>
    </xf>
    <xf numFmtId="0" fontId="4" fillId="0" borderId="26" xfId="0" applyFont="1" applyBorder="1" applyAlignment="1" applyProtection="1">
      <alignment vertical="center"/>
      <protection locked="0"/>
    </xf>
    <xf numFmtId="44" fontId="4" fillId="0" borderId="41" xfId="0" applyNumberFormat="1" applyFont="1" applyBorder="1" applyAlignment="1" applyProtection="1">
      <alignment vertical="center"/>
      <protection locked="0"/>
    </xf>
    <xf numFmtId="0" fontId="4" fillId="0" borderId="0" xfId="0" applyFont="1" applyProtection="1">
      <protection locked="0"/>
    </xf>
    <xf numFmtId="0" fontId="42" fillId="3" borderId="54" xfId="0" applyFont="1" applyFill="1" applyBorder="1" applyAlignment="1" applyProtection="1">
      <alignment horizontal="right" wrapText="1"/>
    </xf>
    <xf numFmtId="0" fontId="42" fillId="3" borderId="51" xfId="0" applyFont="1" applyFill="1" applyBorder="1" applyAlignment="1" applyProtection="1">
      <alignment horizontal="right" wrapText="1"/>
    </xf>
    <xf numFmtId="0" fontId="42" fillId="3" borderId="24" xfId="0" applyFont="1" applyFill="1" applyBorder="1" applyAlignment="1" applyProtection="1">
      <alignment horizontal="right" wrapText="1"/>
    </xf>
    <xf numFmtId="0" fontId="43" fillId="0" borderId="14" xfId="0" applyFont="1" applyBorder="1" applyAlignment="1" applyProtection="1">
      <alignment horizontal="left" vertical="center" wrapText="1"/>
      <protection locked="0"/>
    </xf>
    <xf numFmtId="0" fontId="43" fillId="0" borderId="2" xfId="0" applyFont="1" applyBorder="1" applyAlignment="1" applyProtection="1">
      <alignment horizontal="left" vertical="center" wrapText="1"/>
      <protection locked="0"/>
    </xf>
    <xf numFmtId="0" fontId="43" fillId="0" borderId="8" xfId="0" applyFont="1" applyBorder="1" applyAlignment="1" applyProtection="1">
      <alignment horizontal="left" vertical="center" wrapText="1"/>
      <protection locked="0"/>
    </xf>
    <xf numFmtId="0" fontId="43" fillId="0" borderId="13" xfId="0" applyFont="1" applyBorder="1" applyAlignment="1" applyProtection="1">
      <alignment horizontal="left" vertical="center" wrapText="1"/>
      <protection locked="0"/>
    </xf>
    <xf numFmtId="0" fontId="43" fillId="0" borderId="1" xfId="0" applyFont="1" applyBorder="1" applyAlignment="1" applyProtection="1">
      <alignment horizontal="left" vertical="center" wrapText="1"/>
      <protection locked="0"/>
    </xf>
    <xf numFmtId="0" fontId="43" fillId="0" borderId="15" xfId="0" applyFont="1" applyBorder="1" applyAlignment="1" applyProtection="1">
      <alignment horizontal="left" vertical="center" wrapText="1"/>
      <protection locked="0"/>
    </xf>
    <xf numFmtId="44" fontId="44" fillId="3" borderId="1" xfId="0" applyNumberFormat="1" applyFont="1" applyFill="1" applyBorder="1" applyAlignment="1" applyProtection="1">
      <alignment vertical="center" wrapText="1"/>
      <protection locked="0"/>
    </xf>
    <xf numFmtId="0" fontId="44" fillId="0" borderId="1" xfId="0" applyFont="1" applyBorder="1" applyAlignment="1" applyProtection="1">
      <alignment horizontal="center" vertical="center" wrapText="1"/>
      <protection hidden="1"/>
    </xf>
    <xf numFmtId="0" fontId="44" fillId="0" borderId="1" xfId="0" applyFont="1" applyBorder="1" applyAlignment="1" applyProtection="1">
      <alignment vertical="top" wrapText="1"/>
      <protection locked="0"/>
    </xf>
    <xf numFmtId="0" fontId="44" fillId="0" borderId="20" xfId="0" applyFont="1" applyBorder="1" applyAlignment="1" applyProtection="1">
      <alignment vertical="top" wrapText="1"/>
      <protection hidden="1"/>
    </xf>
    <xf numFmtId="0" fontId="44" fillId="0" borderId="1" xfId="0" applyFont="1" applyBorder="1" applyAlignment="1" applyProtection="1">
      <alignment horizontal="left" vertical="top" wrapText="1"/>
      <protection locked="0"/>
    </xf>
    <xf numFmtId="166" fontId="44" fillId="6" borderId="1" xfId="0" applyNumberFormat="1" applyFont="1" applyFill="1" applyBorder="1" applyAlignment="1" applyProtection="1">
      <alignment horizontal="left" vertical="center" wrapText="1"/>
      <protection locked="0" hidden="1"/>
    </xf>
    <xf numFmtId="166" fontId="44" fillId="6" borderId="1" xfId="0" applyNumberFormat="1" applyFont="1" applyFill="1" applyBorder="1" applyAlignment="1" applyProtection="1">
      <alignment horizontal="left" vertical="center" wrapText="1"/>
      <protection locked="0"/>
    </xf>
    <xf numFmtId="0" fontId="44" fillId="6" borderId="1" xfId="0" applyFont="1" applyFill="1" applyBorder="1" applyAlignment="1" applyProtection="1">
      <alignment horizontal="center" vertical="center"/>
      <protection locked="0"/>
    </xf>
    <xf numFmtId="0" fontId="44" fillId="6" borderId="1" xfId="0" applyFont="1" applyFill="1" applyBorder="1" applyAlignment="1" applyProtection="1">
      <alignment horizontal="center" vertical="center" wrapText="1"/>
      <protection locked="0"/>
    </xf>
    <xf numFmtId="0" fontId="44" fillId="6" borderId="1" xfId="0" applyFont="1" applyFill="1" applyBorder="1" applyAlignment="1" applyProtection="1">
      <alignment horizontal="center" vertical="center" wrapText="1"/>
      <protection locked="0" hidden="1"/>
    </xf>
    <xf numFmtId="0" fontId="44" fillId="3" borderId="1" xfId="0" applyFont="1" applyFill="1" applyBorder="1" applyAlignment="1" applyProtection="1">
      <alignment horizontal="center" vertical="center"/>
      <protection locked="0"/>
    </xf>
    <xf numFmtId="0" fontId="45" fillId="0" borderId="13" xfId="0" applyFont="1" applyBorder="1" applyAlignment="1" applyProtection="1">
      <alignment horizontal="left" vertical="center" wrapText="1"/>
      <protection locked="0"/>
    </xf>
    <xf numFmtId="0" fontId="45" fillId="0" borderId="13" xfId="0" applyFont="1" applyBorder="1" applyAlignment="1" applyProtection="1">
      <alignment horizontal="center" vertical="center" wrapText="1"/>
      <protection locked="0"/>
    </xf>
    <xf numFmtId="0" fontId="45" fillId="0" borderId="14" xfId="0" applyFont="1" applyBorder="1" applyAlignment="1" applyProtection="1">
      <alignment horizontal="center" vertical="center" wrapText="1"/>
      <protection locked="0"/>
    </xf>
    <xf numFmtId="0" fontId="45" fillId="0" borderId="1" xfId="0" applyFont="1" applyBorder="1" applyAlignment="1" applyProtection="1">
      <alignment horizontal="left" vertical="center" wrapText="1"/>
      <protection locked="0"/>
    </xf>
    <xf numFmtId="0" fontId="45" fillId="0" borderId="1" xfId="0" applyFont="1" applyBorder="1" applyAlignment="1" applyProtection="1">
      <alignment horizontal="center" vertical="center" wrapText="1"/>
      <protection locked="0"/>
    </xf>
    <xf numFmtId="0" fontId="45" fillId="0" borderId="2" xfId="0" applyFont="1" applyBorder="1" applyAlignment="1" applyProtection="1">
      <alignment horizontal="center" vertical="center" wrapText="1"/>
      <protection locked="0"/>
    </xf>
    <xf numFmtId="0" fontId="0" fillId="0" borderId="10" xfId="0" applyBorder="1" applyAlignment="1" applyProtection="1">
      <alignment horizontal="left" vertical="center" wrapText="1"/>
      <protection locked="0"/>
    </xf>
    <xf numFmtId="0" fontId="0" fillId="0" borderId="0" xfId="0" applyBorder="1" applyAlignment="1" applyProtection="1">
      <alignment horizontal="center" vertical="center" wrapText="1"/>
    </xf>
    <xf numFmtId="0" fontId="0" fillId="0" borderId="0" xfId="0" applyBorder="1" applyAlignment="1" applyProtection="1">
      <alignment horizontal="left" vertical="center" wrapText="1"/>
      <protection locked="0"/>
    </xf>
    <xf numFmtId="164" fontId="43" fillId="0" borderId="1" xfId="2" applyFont="1" applyBorder="1" applyAlignment="1" applyProtection="1">
      <alignment horizontal="left" wrapText="1"/>
      <protection locked="0"/>
    </xf>
    <xf numFmtId="164" fontId="43" fillId="7" borderId="1" xfId="2" applyFont="1" applyFill="1" applyBorder="1" applyAlignment="1" applyProtection="1">
      <alignment horizontal="left" wrapText="1"/>
      <protection locked="0"/>
    </xf>
    <xf numFmtId="0" fontId="43" fillId="7" borderId="1" xfId="0" applyFont="1" applyFill="1" applyBorder="1" applyAlignment="1" applyProtection="1">
      <alignment wrapText="1"/>
      <protection locked="0"/>
    </xf>
    <xf numFmtId="0" fontId="0" fillId="0" borderId="1" xfId="0" applyBorder="1" applyAlignment="1" applyProtection="1">
      <alignment horizontal="center" vertical="center" wrapText="1"/>
    </xf>
    <xf numFmtId="0" fontId="46" fillId="0" borderId="18" xfId="0" applyFont="1" applyBorder="1" applyAlignment="1" applyProtection="1">
      <alignment horizontal="left" vertical="center" wrapText="1"/>
      <protection locked="0"/>
    </xf>
    <xf numFmtId="0" fontId="18" fillId="0" borderId="0" xfId="0" applyFont="1" applyAlignment="1" applyProtection="1">
      <alignment vertical="center" wrapText="1"/>
      <protection locked="0"/>
    </xf>
    <xf numFmtId="4" fontId="23" fillId="0" borderId="1" xfId="0" applyNumberFormat="1" applyFont="1" applyBorder="1" applyAlignment="1" applyProtection="1">
      <alignment vertical="center"/>
    </xf>
    <xf numFmtId="0" fontId="0" fillId="0" borderId="12" xfId="0" applyBorder="1" applyAlignment="1" applyProtection="1">
      <alignment vertical="center"/>
    </xf>
    <xf numFmtId="49" fontId="0" fillId="0" borderId="1" xfId="0" applyNumberFormat="1" applyBorder="1" applyAlignment="1" applyProtection="1">
      <alignment vertical="center"/>
    </xf>
    <xf numFmtId="44" fontId="18" fillId="3" borderId="1" xfId="0" applyNumberFormat="1" applyFont="1" applyFill="1" applyBorder="1" applyAlignment="1" applyProtection="1">
      <alignment vertical="top" wrapText="1"/>
      <protection locked="0"/>
    </xf>
    <xf numFmtId="0" fontId="23" fillId="0" borderId="18" xfId="0" applyFont="1" applyBorder="1" applyAlignment="1" applyProtection="1">
      <alignment horizontal="center" vertical="center" wrapText="1"/>
      <protection locked="0"/>
    </xf>
    <xf numFmtId="0" fontId="0" fillId="0" borderId="13" xfId="0" applyFont="1" applyFill="1" applyBorder="1" applyAlignment="1" applyProtection="1">
      <alignment horizontal="center"/>
      <protection locked="0"/>
    </xf>
    <xf numFmtId="0" fontId="0" fillId="0" borderId="13" xfId="0" applyFont="1" applyFill="1" applyBorder="1" applyAlignment="1" applyProtection="1">
      <alignment horizontal="center" wrapText="1"/>
      <protection locked="0"/>
    </xf>
    <xf numFmtId="0" fontId="0" fillId="0" borderId="14" xfId="0" applyFont="1" applyFill="1" applyBorder="1" applyAlignment="1" applyProtection="1">
      <alignment horizontal="center" wrapText="1"/>
      <protection locked="0"/>
    </xf>
    <xf numFmtId="0" fontId="0" fillId="0" borderId="1" xfId="0" applyBorder="1" applyAlignment="1" applyProtection="1">
      <alignment horizontal="center" wrapText="1"/>
      <protection locked="0"/>
    </xf>
    <xf numFmtId="0" fontId="5" fillId="0" borderId="2" xfId="0" applyFont="1" applyFill="1" applyBorder="1" applyAlignment="1" applyProtection="1">
      <alignment horizontal="center"/>
      <protection locked="0"/>
    </xf>
    <xf numFmtId="0" fontId="4" fillId="0" borderId="56" xfId="0" applyFont="1" applyBorder="1" applyAlignment="1" applyProtection="1">
      <alignment horizontal="left"/>
    </xf>
    <xf numFmtId="0" fontId="0" fillId="0" borderId="56" xfId="0" applyBorder="1" applyProtection="1"/>
    <xf numFmtId="0" fontId="5" fillId="0" borderId="1"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center" wrapText="1"/>
      <protection locked="0"/>
    </xf>
    <xf numFmtId="0" fontId="5" fillId="0" borderId="1" xfId="0" applyFont="1" applyFill="1" applyBorder="1" applyAlignment="1" applyProtection="1">
      <alignment horizontal="left" wrapText="1"/>
      <protection locked="0"/>
    </xf>
    <xf numFmtId="0" fontId="0" fillId="0" borderId="1" xfId="0" applyFont="1" applyFill="1" applyBorder="1" applyAlignment="1" applyProtection="1">
      <alignment horizontal="center"/>
      <protection locked="0"/>
    </xf>
    <xf numFmtId="0" fontId="4" fillId="3" borderId="10" xfId="0" applyFont="1" applyFill="1" applyBorder="1" applyAlignment="1" applyProtection="1">
      <alignment horizontal="center" wrapText="1"/>
    </xf>
    <xf numFmtId="0" fontId="4" fillId="3" borderId="50" xfId="0" applyFont="1" applyFill="1" applyBorder="1" applyAlignment="1" applyProtection="1">
      <alignment horizontal="center" wrapText="1"/>
    </xf>
    <xf numFmtId="0" fontId="0" fillId="0" borderId="56" xfId="0" applyBorder="1" applyAlignment="1" applyProtection="1">
      <alignment horizontal="left"/>
    </xf>
    <xf numFmtId="0" fontId="0" fillId="0" borderId="56" xfId="0" applyFill="1" applyBorder="1" applyProtection="1"/>
    <xf numFmtId="0" fontId="0" fillId="0" borderId="56" xfId="0" applyBorder="1" applyAlignment="1" applyProtection="1">
      <alignment wrapText="1"/>
    </xf>
    <xf numFmtId="0" fontId="5" fillId="0" borderId="1" xfId="0" applyFont="1" applyFill="1" applyBorder="1" applyAlignment="1" applyProtection="1">
      <alignment horizontal="left"/>
      <protection locked="0"/>
    </xf>
    <xf numFmtId="0" fontId="5" fillId="0" borderId="1" xfId="0" applyFont="1" applyFill="1" applyBorder="1" applyProtection="1">
      <protection locked="0"/>
    </xf>
    <xf numFmtId="0" fontId="5" fillId="0" borderId="1" xfId="0" applyFont="1" applyFill="1" applyBorder="1" applyAlignment="1" applyProtection="1">
      <alignment wrapText="1"/>
      <protection locked="0"/>
    </xf>
    <xf numFmtId="0" fontId="5" fillId="0" borderId="1" xfId="0" applyFont="1" applyBorder="1" applyAlignment="1" applyProtection="1">
      <alignment horizontal="left" vertical="center" wrapText="1"/>
      <protection locked="0"/>
    </xf>
    <xf numFmtId="0" fontId="5" fillId="0" borderId="1" xfId="0" applyFont="1" applyBorder="1" applyAlignment="1" applyProtection="1">
      <alignment horizontal="left" vertical="top" wrapText="1"/>
      <protection locked="0"/>
    </xf>
    <xf numFmtId="6" fontId="5" fillId="0" borderId="1" xfId="0" applyNumberFormat="1" applyFont="1" applyBorder="1" applyAlignment="1" applyProtection="1">
      <alignment horizontal="center" vertical="center" wrapText="1"/>
      <protection locked="0"/>
    </xf>
    <xf numFmtId="0" fontId="18" fillId="0" borderId="1" xfId="0" applyFont="1" applyFill="1" applyBorder="1" applyAlignment="1" applyProtection="1">
      <alignment vertical="top" wrapText="1"/>
      <protection locked="0"/>
    </xf>
    <xf numFmtId="0" fontId="44" fillId="0" borderId="1" xfId="0" applyFont="1" applyFill="1" applyBorder="1" applyAlignment="1" applyProtection="1">
      <alignment horizontal="center" vertical="center" wrapText="1"/>
      <protection locked="0"/>
    </xf>
    <xf numFmtId="44" fontId="0" fillId="0" borderId="0" xfId="0" applyNumberFormat="1" applyProtection="1"/>
    <xf numFmtId="44" fontId="47" fillId="3" borderId="1" xfId="0" applyNumberFormat="1" applyFont="1" applyFill="1" applyBorder="1" applyAlignment="1" applyProtection="1">
      <alignment vertical="center" wrapText="1"/>
      <protection locked="0"/>
    </xf>
    <xf numFmtId="44" fontId="44" fillId="3" borderId="10" xfId="0" applyNumberFormat="1" applyFont="1" applyFill="1" applyBorder="1" applyAlignment="1" applyProtection="1">
      <alignment vertical="center" wrapText="1"/>
      <protection locked="0"/>
    </xf>
    <xf numFmtId="44" fontId="18" fillId="3" borderId="37" xfId="0" applyNumberFormat="1" applyFont="1" applyFill="1" applyBorder="1" applyProtection="1">
      <protection hidden="1"/>
    </xf>
    <xf numFmtId="44" fontId="0" fillId="0" borderId="0" xfId="0" applyNumberFormat="1" applyFont="1" applyProtection="1"/>
    <xf numFmtId="0" fontId="0" fillId="0" borderId="0" xfId="0" applyFont="1" applyProtection="1"/>
    <xf numFmtId="166" fontId="47" fillId="6" borderId="1" xfId="0" applyNumberFormat="1" applyFont="1" applyFill="1" applyBorder="1" applyAlignment="1" applyProtection="1">
      <alignment horizontal="left" vertical="center" wrapText="1"/>
      <protection locked="0" hidden="1"/>
    </xf>
    <xf numFmtId="43" fontId="15" fillId="0" borderId="0" xfId="1" applyFont="1" applyProtection="1"/>
    <xf numFmtId="44" fontId="16" fillId="0" borderId="0" xfId="0" applyNumberFormat="1" applyFont="1" applyBorder="1" applyProtection="1">
      <protection locked="0"/>
    </xf>
    <xf numFmtId="0" fontId="40" fillId="0" borderId="1" xfId="0" applyFont="1" applyFill="1" applyBorder="1" applyAlignment="1" applyProtection="1">
      <alignment vertical="top" wrapText="1"/>
      <protection locked="0"/>
    </xf>
    <xf numFmtId="0" fontId="44" fillId="0" borderId="1" xfId="0" applyFont="1" applyFill="1" applyBorder="1" applyAlignment="1" applyProtection="1">
      <alignment horizontal="center" vertical="center" wrapText="1"/>
      <protection hidden="1"/>
    </xf>
    <xf numFmtId="0" fontId="45" fillId="0" borderId="1" xfId="0" applyNumberFormat="1" applyFont="1" applyFill="1" applyBorder="1" applyAlignment="1" applyProtection="1">
      <alignment horizontal="center" vertical="center" wrapText="1"/>
      <protection hidden="1"/>
    </xf>
    <xf numFmtId="44" fontId="18" fillId="6" borderId="1" xfId="0" applyNumberFormat="1" applyFont="1" applyFill="1" applyBorder="1" applyAlignment="1" applyProtection="1">
      <alignment vertical="top" wrapText="1"/>
      <protection locked="0"/>
    </xf>
    <xf numFmtId="166" fontId="40" fillId="6" borderId="1" xfId="0" applyNumberFormat="1" applyFont="1" applyFill="1" applyBorder="1" applyAlignment="1" applyProtection="1">
      <alignment horizontal="left" wrapText="1"/>
      <protection locked="0"/>
    </xf>
    <xf numFmtId="0" fontId="44" fillId="6" borderId="1" xfId="0" applyFont="1" applyFill="1" applyBorder="1" applyAlignment="1" applyProtection="1">
      <alignment horizontal="center" vertical="top" wrapText="1"/>
      <protection locked="0"/>
    </xf>
    <xf numFmtId="166" fontId="18" fillId="3" borderId="9" xfId="0" applyNumberFormat="1" applyFont="1" applyFill="1" applyBorder="1" applyProtection="1">
      <protection hidden="1"/>
    </xf>
    <xf numFmtId="0" fontId="3" fillId="0" borderId="1" xfId="0" applyFont="1" applyFill="1" applyBorder="1" applyAlignment="1" applyProtection="1">
      <alignment vertical="center"/>
      <protection locked="0"/>
    </xf>
    <xf numFmtId="44" fontId="3" fillId="0" borderId="1" xfId="1" applyNumberFormat="1" applyFont="1" applyFill="1" applyBorder="1" applyAlignment="1" applyProtection="1">
      <alignment vertical="center"/>
      <protection locked="0"/>
    </xf>
    <xf numFmtId="0" fontId="45" fillId="0" borderId="1" xfId="0" applyFont="1" applyFill="1" applyBorder="1" applyAlignment="1" applyProtection="1">
      <alignment vertical="top" wrapText="1"/>
      <protection locked="0"/>
    </xf>
    <xf numFmtId="4" fontId="0" fillId="0" borderId="0" xfId="0" applyNumberFormat="1" applyProtection="1"/>
    <xf numFmtId="0" fontId="18" fillId="0" borderId="0" xfId="0" applyFont="1" applyAlignment="1" applyProtection="1">
      <alignment vertical="center"/>
      <protection locked="0"/>
    </xf>
    <xf numFmtId="0" fontId="39" fillId="0" borderId="0" xfId="0" applyFont="1" applyAlignment="1" applyProtection="1"/>
    <xf numFmtId="0" fontId="48" fillId="0" borderId="1" xfId="0" applyFont="1" applyBorder="1" applyAlignment="1">
      <alignment horizontal="left" vertical="top" wrapText="1"/>
    </xf>
    <xf numFmtId="0" fontId="47" fillId="0" borderId="1" xfId="0" applyFont="1" applyFill="1" applyBorder="1" applyAlignment="1" applyProtection="1">
      <alignment horizontal="left" vertical="top" wrapText="1"/>
      <protection locked="0"/>
    </xf>
    <xf numFmtId="0" fontId="48" fillId="0" borderId="1" xfId="0" applyFont="1" applyFill="1" applyBorder="1" applyAlignment="1">
      <alignment horizontal="left" vertical="top" wrapText="1"/>
    </xf>
    <xf numFmtId="0" fontId="44" fillId="0" borderId="1" xfId="0" applyFont="1" applyFill="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40" fillId="0" borderId="1" xfId="0" applyFont="1" applyBorder="1" applyAlignment="1" applyProtection="1">
      <alignment horizontal="left" vertical="top" wrapText="1"/>
      <protection locked="0"/>
    </xf>
    <xf numFmtId="0" fontId="47" fillId="0" borderId="1" xfId="0" applyFont="1" applyBorder="1" applyAlignment="1" applyProtection="1">
      <alignment horizontal="left" vertical="top" wrapText="1"/>
      <protection locked="0"/>
    </xf>
    <xf numFmtId="0" fontId="47" fillId="0" borderId="1" xfId="0" applyFont="1" applyBorder="1" applyAlignment="1" applyProtection="1">
      <alignment horizontal="center" vertical="center" wrapText="1"/>
      <protection hidden="1"/>
    </xf>
    <xf numFmtId="0" fontId="27" fillId="0" borderId="1" xfId="0" applyFont="1" applyFill="1" applyBorder="1" applyAlignment="1" applyProtection="1">
      <alignment vertical="top" wrapText="1"/>
      <protection locked="0"/>
    </xf>
    <xf numFmtId="44" fontId="45" fillId="3" borderId="1" xfId="0" applyNumberFormat="1" applyFont="1" applyFill="1" applyBorder="1" applyAlignment="1" applyProtection="1">
      <alignment vertical="center" wrapText="1"/>
      <protection locked="0"/>
    </xf>
    <xf numFmtId="0" fontId="45" fillId="0" borderId="1" xfId="0" applyFont="1" applyFill="1" applyBorder="1" applyAlignment="1" applyProtection="1">
      <alignment horizontal="left" vertical="center" wrapText="1"/>
      <protection locked="0"/>
    </xf>
    <xf numFmtId="0" fontId="27" fillId="0" borderId="1" xfId="0" applyFont="1" applyFill="1" applyBorder="1" applyAlignment="1" applyProtection="1">
      <alignment vertical="center"/>
      <protection locked="0"/>
    </xf>
    <xf numFmtId="44" fontId="45" fillId="6" borderId="1" xfId="0" applyNumberFormat="1" applyFont="1" applyFill="1" applyBorder="1" applyAlignment="1" applyProtection="1">
      <alignment vertical="center" wrapText="1"/>
      <protection locked="0"/>
    </xf>
    <xf numFmtId="0" fontId="45" fillId="0" borderId="1" xfId="0" applyFont="1" applyFill="1" applyBorder="1" applyAlignment="1" applyProtection="1">
      <alignment horizontal="left" vertical="center" wrapText="1"/>
      <protection hidden="1"/>
    </xf>
    <xf numFmtId="0" fontId="27" fillId="0" borderId="1" xfId="0" applyFont="1" applyFill="1" applyBorder="1" applyAlignment="1" applyProtection="1">
      <alignment wrapText="1"/>
    </xf>
    <xf numFmtId="0" fontId="45" fillId="0" borderId="1" xfId="0" applyFont="1" applyFill="1" applyBorder="1" applyAlignment="1" applyProtection="1">
      <alignment horizontal="center" vertical="center" wrapText="1"/>
      <protection locked="0"/>
    </xf>
    <xf numFmtId="0" fontId="49" fillId="0" borderId="0" xfId="0" applyFont="1" applyProtection="1"/>
    <xf numFmtId="44" fontId="27" fillId="3" borderId="9" xfId="0" applyNumberFormat="1" applyFont="1" applyFill="1" applyBorder="1" applyProtection="1">
      <protection hidden="1"/>
    </xf>
    <xf numFmtId="0" fontId="27" fillId="0" borderId="0" xfId="0" applyFont="1" applyAlignment="1" applyProtection="1">
      <alignment wrapText="1"/>
    </xf>
    <xf numFmtId="0" fontId="27" fillId="0" borderId="0" xfId="0" applyFont="1" applyAlignment="1" applyProtection="1">
      <alignment horizontal="left" vertical="center" wrapText="1"/>
    </xf>
    <xf numFmtId="0" fontId="27" fillId="0" borderId="1" xfId="0" applyFont="1" applyBorder="1" applyAlignment="1" applyProtection="1">
      <alignment horizontal="left" vertical="top" wrapText="1"/>
      <protection locked="0"/>
    </xf>
    <xf numFmtId="0" fontId="27" fillId="0" borderId="1" xfId="0" applyFont="1" applyFill="1" applyBorder="1" applyAlignment="1" applyProtection="1">
      <alignment horizontal="left" vertical="top" wrapText="1"/>
      <protection locked="0"/>
    </xf>
    <xf numFmtId="0" fontId="27" fillId="0" borderId="1" xfId="0" applyFont="1" applyFill="1" applyBorder="1" applyAlignment="1" applyProtection="1">
      <alignment horizontal="left" vertical="center" wrapText="1"/>
      <protection locked="0"/>
    </xf>
    <xf numFmtId="0" fontId="27" fillId="0" borderId="1" xfId="0" applyFont="1" applyFill="1" applyBorder="1" applyAlignment="1" applyProtection="1">
      <alignment vertical="center" wrapText="1"/>
      <protection locked="0"/>
    </xf>
    <xf numFmtId="0" fontId="18" fillId="0" borderId="1" xfId="0" applyFont="1" applyFill="1" applyBorder="1" applyAlignment="1" applyProtection="1">
      <alignment horizontal="left" vertical="top" wrapText="1"/>
      <protection locked="0"/>
    </xf>
    <xf numFmtId="0" fontId="50" fillId="0" borderId="3" xfId="0" applyFont="1" applyBorder="1" applyAlignment="1" applyProtection="1">
      <alignment horizontal="left" vertical="top" wrapText="1"/>
      <protection locked="0"/>
    </xf>
    <xf numFmtId="0" fontId="45" fillId="0" borderId="1" xfId="0" applyFont="1" applyBorder="1" applyAlignment="1" applyProtection="1">
      <alignment horizontal="left" vertical="top" wrapText="1"/>
      <protection locked="0"/>
    </xf>
    <xf numFmtId="0" fontId="27" fillId="0" borderId="2" xfId="0" applyFont="1" applyBorder="1" applyAlignment="1" applyProtection="1">
      <alignment horizontal="left" vertical="top" wrapText="1"/>
      <protection locked="0"/>
    </xf>
    <xf numFmtId="0" fontId="51" fillId="0" borderId="0" xfId="0" applyFont="1" applyAlignment="1">
      <alignment vertical="top" wrapText="1"/>
    </xf>
    <xf numFmtId="44" fontId="27" fillId="6" borderId="58" xfId="0" applyNumberFormat="1" applyFont="1" applyFill="1" applyBorder="1" applyAlignment="1" applyProtection="1">
      <alignment vertical="center" wrapText="1"/>
      <protection locked="0"/>
    </xf>
    <xf numFmtId="0" fontId="50" fillId="0" borderId="5" xfId="0" applyFont="1" applyBorder="1" applyAlignment="1" applyProtection="1">
      <alignment horizontal="left" vertical="top" wrapText="1"/>
      <protection locked="0"/>
    </xf>
    <xf numFmtId="0" fontId="18" fillId="0" borderId="33" xfId="0" applyFont="1" applyFill="1" applyBorder="1" applyAlignment="1" applyProtection="1">
      <alignment horizontal="left" vertical="top" wrapText="1"/>
      <protection locked="0"/>
    </xf>
    <xf numFmtId="0" fontId="18" fillId="0" borderId="18"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50" fillId="0" borderId="1" xfId="0" applyFont="1" applyBorder="1" applyAlignment="1" applyProtection="1">
      <alignment horizontal="left" vertical="top" wrapText="1"/>
      <protection locked="0"/>
    </xf>
    <xf numFmtId="0" fontId="52" fillId="0" borderId="1" xfId="0" applyFont="1" applyBorder="1" applyAlignment="1" applyProtection="1">
      <alignment horizontal="left" vertical="top" wrapText="1"/>
      <protection locked="0"/>
    </xf>
    <xf numFmtId="0" fontId="18" fillId="0" borderId="0" xfId="0" applyFont="1" applyAlignment="1" applyProtection="1">
      <alignment horizontal="left" vertical="top"/>
    </xf>
    <xf numFmtId="44" fontId="18" fillId="0" borderId="0" xfId="0" applyNumberFormat="1" applyFont="1" applyAlignment="1" applyProtection="1">
      <alignment horizontal="left" vertical="top"/>
    </xf>
    <xf numFmtId="0" fontId="18" fillId="0" borderId="1" xfId="0" applyFont="1" applyBorder="1" applyAlignment="1" applyProtection="1">
      <alignment horizontal="left" vertical="top" wrapText="1"/>
    </xf>
    <xf numFmtId="0" fontId="50" fillId="0" borderId="1" xfId="0" applyFont="1" applyBorder="1" applyAlignment="1" applyProtection="1">
      <alignment horizontal="left" vertical="top" wrapText="1"/>
    </xf>
    <xf numFmtId="0" fontId="18" fillId="8" borderId="1" xfId="0" applyFont="1" applyFill="1" applyBorder="1" applyAlignment="1" applyProtection="1">
      <alignment horizontal="left" vertical="top" wrapText="1"/>
    </xf>
    <xf numFmtId="0" fontId="14" fillId="0" borderId="1" xfId="0" applyFont="1" applyBorder="1" applyAlignment="1">
      <alignment horizontal="left" vertical="top" wrapText="1"/>
    </xf>
    <xf numFmtId="0" fontId="44" fillId="8" borderId="1" xfId="0" applyFont="1" applyFill="1" applyBorder="1" applyAlignment="1" applyProtection="1">
      <alignment horizontal="left" vertical="top" wrapText="1"/>
      <protection locked="0"/>
    </xf>
    <xf numFmtId="0" fontId="44" fillId="6" borderId="1" xfId="0" applyFont="1" applyFill="1" applyBorder="1" applyAlignment="1" applyProtection="1">
      <alignment horizontal="left" vertical="top"/>
      <protection locked="0"/>
    </xf>
    <xf numFmtId="166" fontId="44" fillId="6" borderId="1" xfId="0" applyNumberFormat="1" applyFont="1" applyFill="1" applyBorder="1" applyAlignment="1" applyProtection="1">
      <alignment horizontal="left" vertical="top" wrapText="1"/>
      <protection locked="0" hidden="1"/>
    </xf>
    <xf numFmtId="0" fontId="50" fillId="0" borderId="1" xfId="0" applyFont="1" applyFill="1" applyBorder="1" applyAlignment="1" applyProtection="1">
      <alignment horizontal="left" vertical="top" wrapText="1"/>
      <protection locked="0"/>
    </xf>
    <xf numFmtId="0" fontId="47" fillId="0" borderId="1" xfId="0" applyFont="1" applyFill="1" applyBorder="1" applyAlignment="1" applyProtection="1">
      <alignment horizontal="center" vertical="center" wrapText="1"/>
      <protection locked="0"/>
    </xf>
    <xf numFmtId="0" fontId="44" fillId="0" borderId="1" xfId="0" applyFont="1" applyFill="1" applyBorder="1" applyAlignment="1" applyProtection="1">
      <alignment horizontal="center" vertical="center" wrapText="1"/>
      <protection locked="0" hidden="1"/>
    </xf>
    <xf numFmtId="0" fontId="52" fillId="0" borderId="1" xfId="0" applyFont="1" applyFill="1" applyBorder="1" applyAlignment="1" applyProtection="1">
      <alignment horizontal="left" vertical="top" wrapText="1"/>
      <protection locked="0"/>
    </xf>
    <xf numFmtId="0" fontId="53" fillId="0" borderId="1" xfId="0" applyFont="1" applyFill="1" applyBorder="1" applyAlignment="1">
      <alignment vertical="top" wrapText="1"/>
    </xf>
    <xf numFmtId="0" fontId="45" fillId="0" borderId="1" xfId="0" applyFont="1" applyFill="1" applyBorder="1" applyAlignment="1" applyProtection="1">
      <alignment vertical="top" wrapText="1"/>
      <protection hidden="1"/>
    </xf>
    <xf numFmtId="0" fontId="45" fillId="0" borderId="1" xfId="0" applyFont="1" applyFill="1" applyBorder="1" applyAlignment="1" applyProtection="1">
      <alignment vertical="top" wrapText="1"/>
      <protection locked="0" hidden="1"/>
    </xf>
    <xf numFmtId="0" fontId="45" fillId="0" borderId="1" xfId="0" applyFont="1" applyFill="1" applyBorder="1" applyAlignment="1" applyProtection="1">
      <alignment vertical="center" wrapText="1"/>
      <protection locked="0" hidden="1"/>
    </xf>
    <xf numFmtId="0" fontId="53" fillId="0" borderId="1" xfId="0" applyFont="1" applyFill="1" applyBorder="1" applyAlignment="1">
      <alignment vertical="center" wrapText="1"/>
    </xf>
    <xf numFmtId="0" fontId="54" fillId="0" borderId="1" xfId="0" applyFont="1" applyFill="1" applyBorder="1" applyAlignment="1">
      <alignment vertical="center" wrapText="1"/>
    </xf>
    <xf numFmtId="0" fontId="27" fillId="0" borderId="1" xfId="0" applyFont="1" applyFill="1" applyBorder="1" applyAlignment="1" applyProtection="1">
      <alignment vertical="top" wrapText="1"/>
    </xf>
    <xf numFmtId="0" fontId="45" fillId="0" borderId="1" xfId="0" applyFont="1" applyFill="1" applyBorder="1" applyAlignment="1" applyProtection="1">
      <alignment horizontal="center" vertical="center" wrapText="1"/>
      <protection locked="0" hidden="1"/>
    </xf>
    <xf numFmtId="0" fontId="27" fillId="0" borderId="1" xfId="0" applyFont="1" applyFill="1" applyBorder="1" applyAlignment="1" applyProtection="1">
      <alignment vertical="top" wrapText="1"/>
      <protection locked="0" hidden="1"/>
    </xf>
    <xf numFmtId="0" fontId="53" fillId="0" borderId="1" xfId="0" applyFont="1" applyFill="1" applyBorder="1" applyAlignment="1" applyProtection="1">
      <alignment vertical="top" wrapText="1"/>
      <protection locked="0"/>
    </xf>
    <xf numFmtId="0" fontId="27" fillId="0" borderId="0" xfId="0" applyFont="1" applyFill="1" applyProtection="1"/>
    <xf numFmtId="44" fontId="27" fillId="0" borderId="0" xfId="0" applyNumberFormat="1" applyFont="1" applyFill="1" applyProtection="1"/>
    <xf numFmtId="44" fontId="27" fillId="6" borderId="1" xfId="0" applyNumberFormat="1" applyFont="1" applyFill="1" applyBorder="1" applyAlignment="1" applyProtection="1">
      <alignment vertical="top" wrapText="1"/>
      <protection locked="0"/>
    </xf>
    <xf numFmtId="0" fontId="18" fillId="0" borderId="0" xfId="0" applyFont="1" applyFill="1" applyProtection="1">
      <protection locked="0"/>
    </xf>
    <xf numFmtId="0" fontId="45" fillId="0" borderId="1" xfId="0" applyFont="1" applyFill="1" applyBorder="1" applyAlignment="1" applyProtection="1">
      <alignment horizontal="left" vertical="top" wrapText="1"/>
      <protection locked="0"/>
    </xf>
    <xf numFmtId="0" fontId="18" fillId="0" borderId="0" xfId="0" applyFont="1" applyFill="1" applyAlignment="1" applyProtection="1">
      <alignment horizontal="left" vertical="top"/>
      <protection locked="0"/>
    </xf>
    <xf numFmtId="44" fontId="40" fillId="6" borderId="1" xfId="0" applyNumberFormat="1" applyFont="1" applyFill="1" applyBorder="1" applyAlignment="1" applyProtection="1">
      <alignment horizontal="right" vertical="center" wrapText="1"/>
      <protection locked="0"/>
    </xf>
    <xf numFmtId="0" fontId="40" fillId="0" borderId="1" xfId="0" applyFont="1" applyFill="1" applyBorder="1" applyAlignment="1" applyProtection="1">
      <alignment horizontal="left" vertical="top" wrapText="1"/>
      <protection locked="0"/>
    </xf>
    <xf numFmtId="0" fontId="18" fillId="0" borderId="1" xfId="0" applyFont="1" applyFill="1" applyBorder="1" applyAlignment="1" applyProtection="1">
      <alignment horizontal="left" vertical="top"/>
      <protection locked="0"/>
    </xf>
    <xf numFmtId="166" fontId="44" fillId="6" borderId="1" xfId="0" applyNumberFormat="1" applyFont="1" applyFill="1" applyBorder="1" applyAlignment="1" applyProtection="1">
      <alignment horizontal="left" wrapText="1"/>
      <protection locked="0"/>
    </xf>
    <xf numFmtId="166" fontId="47" fillId="6" borderId="1" xfId="0" applyNumberFormat="1" applyFont="1" applyFill="1" applyBorder="1" applyAlignment="1" applyProtection="1">
      <alignment horizontal="left" vertical="center" wrapText="1"/>
      <protection locked="0"/>
    </xf>
    <xf numFmtId="0" fontId="44" fillId="0" borderId="1" xfId="0" applyFont="1" applyBorder="1" applyAlignment="1" applyProtection="1">
      <alignment horizontal="left" vertical="top" wrapText="1"/>
      <protection locked="0" hidden="1"/>
    </xf>
    <xf numFmtId="164" fontId="40" fillId="6" borderId="1" xfId="2" applyFont="1" applyFill="1" applyBorder="1" applyAlignment="1" applyProtection="1">
      <alignment vertical="top" wrapText="1"/>
      <protection locked="0"/>
    </xf>
    <xf numFmtId="0" fontId="0" fillId="8" borderId="20" xfId="0" applyFill="1" applyBorder="1" applyAlignment="1" applyProtection="1">
      <alignment horizontal="left"/>
      <protection locked="0"/>
    </xf>
    <xf numFmtId="0" fontId="0" fillId="0" borderId="1" xfId="0" applyBorder="1" applyAlignment="1" applyProtection="1">
      <alignment horizontal="center"/>
      <protection locked="0"/>
    </xf>
    <xf numFmtId="0" fontId="0" fillId="8" borderId="23" xfId="0" applyFill="1" applyBorder="1" applyAlignment="1" applyProtection="1">
      <alignment horizontal="left"/>
      <protection locked="0"/>
    </xf>
    <xf numFmtId="0" fontId="0" fillId="0" borderId="13" xfId="0" applyBorder="1" applyAlignment="1" applyProtection="1">
      <alignment horizontal="center"/>
      <protection locked="0"/>
    </xf>
    <xf numFmtId="0" fontId="47" fillId="8" borderId="20" xfId="0" applyFont="1" applyFill="1" applyBorder="1" applyAlignment="1" applyProtection="1">
      <alignment horizontal="left"/>
      <protection locked="0"/>
    </xf>
    <xf numFmtId="0" fontId="47" fillId="8" borderId="49" xfId="0" applyFont="1" applyFill="1" applyBorder="1" applyAlignment="1" applyProtection="1">
      <alignment horizontal="left"/>
      <protection locked="0"/>
    </xf>
    <xf numFmtId="0" fontId="45" fillId="0" borderId="18" xfId="0" applyFont="1" applyBorder="1" applyAlignment="1" applyProtection="1">
      <alignment vertical="center" wrapText="1"/>
      <protection locked="0"/>
    </xf>
    <xf numFmtId="0" fontId="45" fillId="0" borderId="1" xfId="0" applyFont="1" applyBorder="1" applyAlignment="1" applyProtection="1">
      <alignment vertical="center" wrapText="1"/>
      <protection locked="0"/>
    </xf>
    <xf numFmtId="44" fontId="17" fillId="0" borderId="37" xfId="0" applyNumberFormat="1" applyFont="1" applyFill="1" applyBorder="1" applyAlignment="1" applyProtection="1">
      <alignment vertical="center"/>
      <protection hidden="1"/>
    </xf>
    <xf numFmtId="0" fontId="23" fillId="0" borderId="3" xfId="0" applyFont="1" applyBorder="1" applyAlignment="1" applyProtection="1">
      <alignment horizontal="center" vertical="center" wrapText="1"/>
    </xf>
    <xf numFmtId="0" fontId="0" fillId="9" borderId="1" xfId="0" applyFill="1" applyBorder="1" applyAlignment="1" applyProtection="1">
      <alignment horizontal="center" vertical="center" wrapText="1"/>
      <protection locked="0"/>
    </xf>
    <xf numFmtId="0" fontId="23" fillId="9" borderId="1" xfId="0" applyFont="1" applyFill="1" applyBorder="1" applyAlignment="1" applyProtection="1">
      <alignment horizontal="center" vertical="center" wrapText="1"/>
      <protection locked="0"/>
    </xf>
    <xf numFmtId="0" fontId="18" fillId="8" borderId="20" xfId="0" applyFont="1" applyFill="1" applyBorder="1" applyAlignment="1" applyProtection="1">
      <alignment horizontal="left"/>
      <protection locked="0"/>
    </xf>
    <xf numFmtId="0" fontId="0" fillId="0" borderId="1" xfId="0" applyBorder="1" applyAlignment="1" applyProtection="1">
      <alignment horizontal="center" vertical="center"/>
    </xf>
    <xf numFmtId="0" fontId="50" fillId="9" borderId="1" xfId="0" applyFont="1" applyFill="1" applyBorder="1" applyAlignment="1" applyProtection="1">
      <alignment horizontal="left" vertical="top" wrapText="1"/>
      <protection locked="0"/>
    </xf>
    <xf numFmtId="0" fontId="10" fillId="3" borderId="15"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5" xfId="0" applyFont="1" applyFill="1" applyBorder="1" applyAlignment="1" applyProtection="1">
      <alignment horizontal="center" vertical="center"/>
    </xf>
    <xf numFmtId="0" fontId="23" fillId="9" borderId="1" xfId="0" applyFont="1" applyFill="1" applyBorder="1" applyAlignment="1" applyProtection="1">
      <alignment horizontal="left" vertical="center" wrapText="1"/>
      <protection locked="0"/>
    </xf>
    <xf numFmtId="0" fontId="0" fillId="9" borderId="1" xfId="0" applyFill="1" applyBorder="1" applyAlignment="1" applyProtection="1">
      <alignment horizontal="center" vertical="center"/>
      <protection locked="0"/>
    </xf>
    <xf numFmtId="0" fontId="0" fillId="9" borderId="20" xfId="0" applyFill="1" applyBorder="1" applyAlignment="1" applyProtection="1">
      <alignment horizontal="center" vertical="center"/>
      <protection locked="0"/>
    </xf>
    <xf numFmtId="9" fontId="0" fillId="0" borderId="18" xfId="3" applyFont="1" applyBorder="1" applyAlignment="1" applyProtection="1">
      <alignment horizontal="center" vertical="center"/>
      <protection locked="0"/>
    </xf>
    <xf numFmtId="9" fontId="0" fillId="0" borderId="19" xfId="3" applyFont="1" applyBorder="1" applyAlignment="1" applyProtection="1">
      <alignment horizontal="center" vertical="center"/>
      <protection locked="0"/>
    </xf>
    <xf numFmtId="9" fontId="0" fillId="0" borderId="1" xfId="3" applyFont="1" applyBorder="1" applyAlignment="1" applyProtection="1">
      <alignment horizontal="center" vertical="center"/>
      <protection locked="0"/>
    </xf>
    <xf numFmtId="9" fontId="0" fillId="0" borderId="20" xfId="3" applyFont="1" applyBorder="1" applyAlignment="1" applyProtection="1">
      <alignment horizontal="center" vertical="center"/>
      <protection locked="0"/>
    </xf>
    <xf numFmtId="9" fontId="0" fillId="9" borderId="1" xfId="3" applyFont="1" applyFill="1" applyBorder="1" applyAlignment="1" applyProtection="1">
      <alignment horizontal="center" vertical="center"/>
      <protection locked="0"/>
    </xf>
    <xf numFmtId="9" fontId="0" fillId="9" borderId="20" xfId="3" applyFont="1" applyFill="1" applyBorder="1" applyAlignment="1" applyProtection="1">
      <alignment horizontal="center" vertical="center"/>
      <protection locked="0"/>
    </xf>
    <xf numFmtId="0" fontId="16" fillId="0" borderId="0" xfId="0" applyFont="1" applyProtection="1"/>
    <xf numFmtId="44" fontId="16" fillId="0" borderId="0" xfId="0" applyNumberFormat="1" applyFont="1" applyProtection="1"/>
    <xf numFmtId="0" fontId="0" fillId="0" borderId="14" xfId="0" applyBorder="1" applyAlignment="1" applyProtection="1">
      <alignment horizontal="left" vertical="center" wrapText="1"/>
    </xf>
    <xf numFmtId="0" fontId="23" fillId="9" borderId="86" xfId="0" applyFont="1" applyFill="1" applyBorder="1" applyAlignment="1" applyProtection="1">
      <alignment horizontal="left" vertical="center" wrapText="1"/>
      <protection locked="0"/>
    </xf>
    <xf numFmtId="0" fontId="23" fillId="0" borderId="86" xfId="0" applyFont="1" applyBorder="1" applyAlignment="1" applyProtection="1">
      <alignment horizontal="left" vertical="center" wrapText="1"/>
      <protection locked="0"/>
    </xf>
    <xf numFmtId="0" fontId="23" fillId="9" borderId="87" xfId="0" applyFont="1" applyFill="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23" fillId="0" borderId="87" xfId="0" applyFont="1" applyBorder="1" applyAlignment="1" applyProtection="1">
      <alignment horizontal="left" vertical="center" wrapText="1"/>
      <protection locked="0"/>
    </xf>
    <xf numFmtId="0" fontId="37" fillId="0" borderId="2" xfId="0" applyFont="1" applyFill="1" applyBorder="1" applyAlignment="1" applyProtection="1">
      <alignment horizontal="left" vertical="center" wrapText="1"/>
    </xf>
    <xf numFmtId="0" fontId="23" fillId="0" borderId="58" xfId="0" applyFont="1" applyBorder="1" applyAlignment="1" applyProtection="1">
      <alignment horizontal="left" vertical="center" wrapText="1"/>
      <protection locked="0"/>
    </xf>
    <xf numFmtId="44" fontId="0" fillId="0" borderId="58" xfId="0" applyNumberFormat="1" applyBorder="1" applyAlignment="1" applyProtection="1">
      <alignment vertical="center"/>
      <protection locked="0"/>
    </xf>
    <xf numFmtId="9" fontId="23" fillId="0" borderId="1" xfId="3" applyFont="1" applyBorder="1" applyAlignment="1" applyProtection="1">
      <alignment horizontal="center" vertical="center"/>
      <protection locked="0"/>
    </xf>
    <xf numFmtId="9" fontId="23" fillId="0" borderId="20" xfId="3" applyFont="1" applyBorder="1" applyAlignment="1" applyProtection="1">
      <alignment horizontal="center" vertical="center"/>
      <protection locked="0"/>
    </xf>
    <xf numFmtId="9" fontId="23" fillId="0" borderId="1" xfId="3" applyFont="1" applyBorder="1" applyAlignment="1" applyProtection="1">
      <alignment vertical="center" wrapText="1"/>
      <protection locked="0"/>
    </xf>
    <xf numFmtId="9" fontId="23" fillId="0" borderId="1" xfId="3" applyFont="1" applyBorder="1" applyAlignment="1" applyProtection="1">
      <alignment horizontal="center" vertical="center" wrapText="1"/>
      <protection locked="0"/>
    </xf>
    <xf numFmtId="9" fontId="23" fillId="0" borderId="20" xfId="3" applyFont="1" applyBorder="1" applyAlignment="1" applyProtection="1">
      <alignment horizontal="center" vertical="center" wrapText="1"/>
      <protection locked="0"/>
    </xf>
    <xf numFmtId="0" fontId="23" fillId="9" borderId="18" xfId="0" applyFont="1" applyFill="1" applyBorder="1" applyAlignment="1" applyProtection="1">
      <alignment horizontal="center" vertical="center" wrapText="1"/>
      <protection locked="0"/>
    </xf>
    <xf numFmtId="0" fontId="23" fillId="9" borderId="1" xfId="0" applyFont="1" applyFill="1" applyBorder="1" applyAlignment="1" applyProtection="1">
      <alignment vertical="center" wrapText="1"/>
      <protection locked="0"/>
    </xf>
    <xf numFmtId="9" fontId="23" fillId="0" borderId="18" xfId="3"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vertical="center" wrapText="1"/>
      <protection locked="0"/>
    </xf>
    <xf numFmtId="0" fontId="5" fillId="9" borderId="1" xfId="0" applyFont="1" applyFill="1" applyBorder="1" applyProtection="1">
      <protection locked="0"/>
    </xf>
    <xf numFmtId="0" fontId="5" fillId="9" borderId="1" xfId="0" applyFont="1" applyFill="1" applyBorder="1" applyAlignment="1" applyProtection="1">
      <alignment horizontal="center"/>
      <protection locked="0"/>
    </xf>
    <xf numFmtId="0" fontId="5" fillId="9" borderId="18" xfId="0" applyFont="1" applyFill="1" applyBorder="1" applyAlignment="1" applyProtection="1">
      <alignment horizontal="center"/>
      <protection locked="0"/>
    </xf>
    <xf numFmtId="0" fontId="5" fillId="9" borderId="18" xfId="0" applyFont="1" applyFill="1" applyBorder="1" applyAlignment="1" applyProtection="1">
      <protection locked="0"/>
    </xf>
    <xf numFmtId="0" fontId="5" fillId="9" borderId="7" xfId="0" applyFont="1" applyFill="1" applyBorder="1" applyAlignment="1" applyProtection="1">
      <alignment horizontal="center"/>
      <protection locked="0"/>
    </xf>
    <xf numFmtId="0" fontId="5" fillId="8" borderId="1" xfId="0" applyFont="1" applyFill="1" applyBorder="1" applyAlignment="1" applyProtection="1">
      <alignment horizontal="center"/>
      <protection locked="0"/>
    </xf>
    <xf numFmtId="0" fontId="5" fillId="9" borderId="2" xfId="0" applyFont="1" applyFill="1" applyBorder="1" applyAlignment="1" applyProtection="1">
      <alignment horizontal="center"/>
      <protection locked="0"/>
    </xf>
    <xf numFmtId="0" fontId="5" fillId="9" borderId="1" xfId="0" applyFont="1" applyFill="1" applyBorder="1" applyAlignment="1" applyProtection="1">
      <protection locked="0"/>
    </xf>
    <xf numFmtId="0" fontId="27" fillId="8" borderId="1" xfId="0" applyFont="1" applyFill="1" applyBorder="1" applyAlignment="1" applyProtection="1">
      <alignment vertical="top" wrapText="1"/>
      <protection locked="0"/>
    </xf>
    <xf numFmtId="0" fontId="45" fillId="8" borderId="1" xfId="0" applyFont="1" applyFill="1" applyBorder="1" applyAlignment="1" applyProtection="1">
      <alignment vertical="top" wrapText="1"/>
      <protection locked="0"/>
    </xf>
    <xf numFmtId="0" fontId="23" fillId="9" borderId="20" xfId="0" applyFont="1" applyFill="1" applyBorder="1" applyAlignment="1" applyProtection="1">
      <alignment horizontal="center" vertical="center" wrapText="1"/>
      <protection locked="0"/>
    </xf>
    <xf numFmtId="0" fontId="23" fillId="0" borderId="15" xfId="0" applyFont="1" applyBorder="1" applyAlignment="1" applyProtection="1">
      <alignment vertical="center" wrapText="1"/>
      <protection locked="0"/>
    </xf>
    <xf numFmtId="0" fontId="23" fillId="0" borderId="30" xfId="0" applyFont="1" applyBorder="1" applyAlignment="1" applyProtection="1">
      <alignment vertical="center" wrapText="1"/>
      <protection locked="0"/>
    </xf>
    <xf numFmtId="0" fontId="40" fillId="9" borderId="1" xfId="0" applyFont="1" applyFill="1" applyBorder="1" applyAlignment="1" applyProtection="1">
      <alignment horizontal="left" vertical="top" wrapText="1"/>
      <protection locked="0"/>
    </xf>
    <xf numFmtId="9" fontId="23" fillId="9" borderId="18" xfId="3" applyFont="1" applyFill="1" applyBorder="1" applyAlignment="1" applyProtection="1">
      <alignment horizontal="center" vertical="center" wrapText="1"/>
      <protection locked="0"/>
    </xf>
    <xf numFmtId="0" fontId="47" fillId="8" borderId="1" xfId="0" applyFont="1" applyFill="1" applyBorder="1" applyAlignment="1" applyProtection="1">
      <alignment horizontal="left"/>
      <protection locked="0"/>
    </xf>
    <xf numFmtId="0" fontId="0" fillId="0" borderId="1" xfId="0" applyBorder="1" applyAlignment="1" applyProtection="1">
      <alignment horizontal="center"/>
    </xf>
    <xf numFmtId="4" fontId="0" fillId="0" borderId="0" xfId="0" applyNumberFormat="1" applyProtection="1">
      <protection locked="0"/>
    </xf>
    <xf numFmtId="0" fontId="45" fillId="0" borderId="1" xfId="0" applyNumberFormat="1" applyFont="1" applyFill="1" applyBorder="1" applyAlignment="1" applyProtection="1">
      <alignment horizontal="left" vertical="center" wrapText="1"/>
      <protection hidden="1"/>
    </xf>
    <xf numFmtId="0" fontId="60" fillId="0" borderId="1" xfId="0" applyFont="1" applyFill="1" applyBorder="1" applyAlignment="1" applyProtection="1">
      <alignment horizontal="center"/>
      <protection locked="0"/>
    </xf>
    <xf numFmtId="44" fontId="0" fillId="0" borderId="0" xfId="0" applyNumberFormat="1" applyFont="1" applyFill="1" applyProtection="1"/>
    <xf numFmtId="0" fontId="16" fillId="0" borderId="0" xfId="0" applyFont="1" applyFill="1" applyAlignment="1" applyProtection="1">
      <alignment horizontal="right"/>
    </xf>
    <xf numFmtId="0" fontId="16" fillId="0" borderId="0" xfId="0" applyFont="1" applyFill="1" applyProtection="1"/>
    <xf numFmtId="0" fontId="0" fillId="0" borderId="0" xfId="0" applyFont="1" applyFill="1" applyProtection="1"/>
    <xf numFmtId="0" fontId="40" fillId="0" borderId="1" xfId="0" applyFont="1" applyBorder="1" applyAlignment="1" applyProtection="1">
      <alignment vertical="top" wrapText="1"/>
      <protection locked="0"/>
    </xf>
    <xf numFmtId="0" fontId="47" fillId="0" borderId="1" xfId="0" applyFont="1" applyFill="1" applyBorder="1" applyAlignment="1" applyProtection="1">
      <alignment horizontal="left" vertical="center" wrapText="1"/>
      <protection locked="0"/>
    </xf>
    <xf numFmtId="0" fontId="44" fillId="0" borderId="1" xfId="0" applyFont="1" applyFill="1" applyBorder="1" applyAlignment="1" applyProtection="1">
      <alignment horizontal="left" vertical="center" wrapText="1"/>
      <protection locked="0"/>
    </xf>
    <xf numFmtId="0" fontId="0" fillId="0" borderId="32" xfId="0" applyBorder="1" applyAlignment="1" applyProtection="1">
      <alignment horizontal="center" vertical="center"/>
      <protection locked="0"/>
    </xf>
    <xf numFmtId="9" fontId="0" fillId="0" borderId="33" xfId="3" applyFont="1" applyBorder="1" applyAlignment="1" applyProtection="1">
      <alignment horizontal="center" vertical="center"/>
      <protection locked="0"/>
    </xf>
    <xf numFmtId="9" fontId="0" fillId="0" borderId="7" xfId="3" applyFont="1" applyBorder="1" applyAlignment="1" applyProtection="1">
      <alignment horizontal="center" vertical="center"/>
      <protection locked="0"/>
    </xf>
    <xf numFmtId="0" fontId="0" fillId="9" borderId="16" xfId="0" applyFill="1" applyBorder="1" applyAlignment="1" applyProtection="1">
      <alignment horizontal="center" vertical="center"/>
      <protection locked="0"/>
    </xf>
    <xf numFmtId="9" fontId="0" fillId="9" borderId="17" xfId="3" applyFont="1" applyFill="1" applyBorder="1" applyAlignment="1" applyProtection="1">
      <alignment horizontal="center" vertical="center"/>
      <protection locked="0"/>
    </xf>
    <xf numFmtId="9" fontId="0" fillId="9" borderId="13" xfId="3" applyFont="1" applyFill="1" applyBorder="1" applyAlignment="1" applyProtection="1">
      <alignment horizontal="center" vertical="center"/>
      <protection locked="0"/>
    </xf>
    <xf numFmtId="9" fontId="0" fillId="9" borderId="14" xfId="3" applyFont="1" applyFill="1" applyBorder="1" applyAlignment="1" applyProtection="1">
      <alignment horizontal="center" vertical="center"/>
      <protection locked="0"/>
    </xf>
    <xf numFmtId="0" fontId="0" fillId="9" borderId="58" xfId="0" applyFill="1" applyBorder="1" applyAlignment="1" applyProtection="1">
      <alignment vertical="center"/>
      <protection locked="0"/>
    </xf>
    <xf numFmtId="9" fontId="0" fillId="9" borderId="47" xfId="3" applyFont="1" applyFill="1" applyBorder="1" applyAlignment="1" applyProtection="1">
      <alignment horizontal="center" vertical="center"/>
      <protection locked="0"/>
    </xf>
    <xf numFmtId="9" fontId="0" fillId="9" borderId="2" xfId="3" applyFont="1" applyFill="1" applyBorder="1" applyAlignment="1" applyProtection="1">
      <alignment horizontal="center" vertical="center"/>
      <protection locked="0"/>
    </xf>
    <xf numFmtId="0" fontId="0" fillId="0" borderId="16" xfId="0" applyBorder="1" applyAlignment="1" applyProtection="1">
      <alignment horizontal="center" vertical="center"/>
      <protection locked="0"/>
    </xf>
    <xf numFmtId="10" fontId="0" fillId="0" borderId="17" xfId="3" applyNumberFormat="1" applyFont="1" applyBorder="1" applyAlignment="1" applyProtection="1">
      <alignment horizontal="center" vertical="center"/>
      <protection locked="0"/>
    </xf>
    <xf numFmtId="10" fontId="0" fillId="0" borderId="13" xfId="3" applyNumberFormat="1" applyFont="1" applyBorder="1" applyAlignment="1" applyProtection="1">
      <alignment horizontal="center" vertical="center"/>
      <protection locked="0"/>
    </xf>
    <xf numFmtId="9" fontId="0" fillId="0" borderId="14" xfId="3" applyFont="1" applyBorder="1" applyAlignment="1" applyProtection="1">
      <alignment horizontal="center" vertical="center"/>
      <protection locked="0"/>
    </xf>
    <xf numFmtId="0" fontId="0" fillId="0" borderId="58" xfId="0" applyBorder="1" applyAlignment="1" applyProtection="1">
      <alignment horizontal="center" vertical="center"/>
      <protection locked="0"/>
    </xf>
    <xf numFmtId="9" fontId="0" fillId="0" borderId="47" xfId="3" applyFont="1" applyBorder="1" applyAlignment="1" applyProtection="1">
      <alignment horizontal="center" vertical="center"/>
      <protection locked="0"/>
    </xf>
    <xf numFmtId="9" fontId="0" fillId="0" borderId="2" xfId="3" applyFont="1" applyBorder="1" applyAlignment="1" applyProtection="1">
      <alignment horizontal="center" vertical="center"/>
      <protection locked="0"/>
    </xf>
    <xf numFmtId="9" fontId="0" fillId="0" borderId="17" xfId="3" applyFont="1" applyBorder="1" applyAlignment="1" applyProtection="1">
      <alignment horizontal="center" vertical="center"/>
      <protection locked="0"/>
    </xf>
    <xf numFmtId="9" fontId="0" fillId="0" borderId="13" xfId="3" applyFont="1" applyBorder="1" applyAlignment="1" applyProtection="1">
      <alignment horizontal="center" vertical="center"/>
      <protection locked="0"/>
    </xf>
    <xf numFmtId="9" fontId="0" fillId="0" borderId="23" xfId="3" applyFont="1" applyBorder="1" applyAlignment="1" applyProtection="1">
      <alignment horizontal="center" vertical="center"/>
      <protection locked="0"/>
    </xf>
    <xf numFmtId="0" fontId="0" fillId="9" borderId="58" xfId="0" applyFill="1" applyBorder="1" applyAlignment="1" applyProtection="1">
      <alignment horizontal="center" vertical="center"/>
      <protection locked="0"/>
    </xf>
    <xf numFmtId="0" fontId="27" fillId="0" borderId="1" xfId="0" applyFont="1" applyBorder="1" applyAlignment="1" applyProtection="1">
      <alignment horizontal="left" vertical="center" wrapText="1"/>
      <protection locked="0"/>
    </xf>
    <xf numFmtId="0" fontId="18" fillId="0" borderId="18" xfId="0" applyFont="1" applyBorder="1" applyAlignment="1" applyProtection="1">
      <alignment horizontal="left" vertical="center" wrapText="1"/>
      <protection locked="0"/>
    </xf>
    <xf numFmtId="44" fontId="18" fillId="3" borderId="32" xfId="0" applyNumberFormat="1" applyFont="1" applyFill="1" applyBorder="1" applyAlignment="1" applyProtection="1">
      <alignment vertical="center" wrapText="1"/>
      <protection locked="0"/>
    </xf>
    <xf numFmtId="44" fontId="18" fillId="3" borderId="1" xfId="0" applyNumberFormat="1" applyFont="1" applyFill="1" applyBorder="1" applyAlignment="1" applyProtection="1">
      <alignment vertical="center" wrapText="1"/>
      <protection locked="0"/>
    </xf>
    <xf numFmtId="9" fontId="0" fillId="0" borderId="18" xfId="3" applyFont="1" applyBorder="1" applyAlignment="1" applyProtection="1">
      <alignment vertical="center"/>
      <protection locked="0"/>
    </xf>
    <xf numFmtId="9" fontId="0" fillId="9" borderId="1" xfId="3" applyFont="1" applyFill="1" applyBorder="1" applyAlignment="1" applyProtection="1">
      <alignment vertical="center"/>
      <protection locked="0"/>
    </xf>
    <xf numFmtId="9" fontId="0" fillId="0" borderId="1" xfId="3" applyFont="1" applyBorder="1" applyAlignment="1" applyProtection="1">
      <alignment vertical="center"/>
      <protection locked="0"/>
    </xf>
    <xf numFmtId="0" fontId="27" fillId="0" borderId="1" xfId="0" applyFont="1" applyFill="1" applyBorder="1" applyAlignment="1" applyProtection="1">
      <alignment horizontal="left" vertical="center" wrapText="1"/>
      <protection hidden="1"/>
    </xf>
    <xf numFmtId="44" fontId="27" fillId="0" borderId="1" xfId="0" applyNumberFormat="1" applyFont="1" applyFill="1" applyBorder="1" applyAlignment="1" applyProtection="1">
      <alignment horizontal="left" vertical="center" wrapText="1"/>
      <protection locked="0"/>
    </xf>
    <xf numFmtId="44" fontId="27" fillId="6" borderId="1" xfId="0" applyNumberFormat="1" applyFont="1" applyFill="1" applyBorder="1" applyAlignment="1" applyProtection="1">
      <alignment horizontal="left" vertical="center" wrapText="1"/>
      <protection locked="0"/>
    </xf>
    <xf numFmtId="0" fontId="27" fillId="0" borderId="1" xfId="0" applyFont="1" applyFill="1" applyBorder="1" applyAlignment="1" applyProtection="1">
      <alignment horizontal="left" vertical="center"/>
      <protection locked="0"/>
    </xf>
    <xf numFmtId="0" fontId="18" fillId="0" borderId="1" xfId="0" applyFont="1" applyBorder="1" applyAlignment="1" applyProtection="1">
      <alignment vertical="center" wrapText="1"/>
      <protection locked="0"/>
    </xf>
    <xf numFmtId="44" fontId="18" fillId="6" borderId="1" xfId="0" applyNumberFormat="1" applyFont="1" applyFill="1" applyBorder="1" applyAlignment="1" applyProtection="1">
      <alignment vertical="center" wrapText="1"/>
      <protection locked="0"/>
    </xf>
    <xf numFmtId="0" fontId="18" fillId="0" borderId="1" xfId="0" applyFont="1" applyBorder="1" applyAlignment="1" applyProtection="1">
      <alignment horizontal="left" vertical="center" wrapText="1"/>
      <protection locked="0"/>
    </xf>
    <xf numFmtId="0" fontId="18" fillId="0" borderId="57" xfId="0" applyFont="1" applyBorder="1" applyAlignment="1" applyProtection="1">
      <alignment vertical="center" wrapText="1"/>
      <protection locked="0"/>
    </xf>
    <xf numFmtId="0" fontId="40"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wrapText="1"/>
    </xf>
    <xf numFmtId="164" fontId="40" fillId="6" borderId="1" xfId="2" applyFont="1" applyFill="1" applyBorder="1" applyAlignment="1" applyProtection="1">
      <alignment vertical="center" wrapText="1"/>
      <protection locked="0"/>
    </xf>
    <xf numFmtId="164" fontId="18" fillId="6" borderId="1" xfId="2" applyFont="1" applyFill="1" applyBorder="1" applyAlignment="1" applyProtection="1">
      <alignment vertical="center" wrapText="1"/>
      <protection locked="0"/>
    </xf>
    <xf numFmtId="0" fontId="45" fillId="8" borderId="1" xfId="0" applyFont="1" applyFill="1" applyBorder="1" applyAlignment="1" applyProtection="1">
      <alignment horizontal="left" vertical="top" wrapText="1"/>
      <protection locked="0"/>
    </xf>
    <xf numFmtId="0" fontId="45" fillId="0" borderId="1" xfId="0" applyFont="1" applyBorder="1" applyAlignment="1" applyProtection="1">
      <alignment horizontal="left" vertical="top" wrapText="1"/>
      <protection locked="0" hidden="1"/>
    </xf>
    <xf numFmtId="166" fontId="18" fillId="0" borderId="0" xfId="0" applyNumberFormat="1" applyFont="1" applyProtection="1">
      <protection locked="0"/>
    </xf>
    <xf numFmtId="0" fontId="24" fillId="4" borderId="71" xfId="0" applyFont="1" applyFill="1" applyBorder="1" applyAlignment="1" applyProtection="1">
      <alignment horizontal="center" vertical="center"/>
      <protection hidden="1"/>
    </xf>
    <xf numFmtId="0" fontId="24" fillId="4" borderId="71" xfId="0" applyFont="1" applyFill="1" applyBorder="1" applyAlignment="1">
      <alignment horizontal="center" vertical="center"/>
    </xf>
    <xf numFmtId="0" fontId="20" fillId="3" borderId="59" xfId="0" applyFont="1" applyFill="1" applyBorder="1" applyAlignment="1" applyProtection="1">
      <alignment horizontal="center" vertical="center" wrapText="1"/>
    </xf>
    <xf numFmtId="0" fontId="20" fillId="3" borderId="60" xfId="0" applyFont="1" applyFill="1" applyBorder="1" applyAlignment="1" applyProtection="1">
      <alignment horizontal="center" vertical="center" wrapText="1"/>
    </xf>
    <xf numFmtId="0" fontId="20" fillId="3" borderId="61" xfId="0" applyFont="1" applyFill="1" applyBorder="1" applyAlignment="1" applyProtection="1">
      <alignment horizontal="center" vertical="center" wrapText="1"/>
    </xf>
    <xf numFmtId="0" fontId="20" fillId="3" borderId="28" xfId="0" applyFont="1" applyFill="1" applyBorder="1" applyAlignment="1" applyProtection="1">
      <alignment horizontal="center" vertical="center" wrapText="1"/>
    </xf>
    <xf numFmtId="0" fontId="20" fillId="3" borderId="62" xfId="0" applyFont="1" applyFill="1" applyBorder="1" applyAlignment="1" applyProtection="1">
      <alignment horizontal="center" vertical="center" wrapText="1"/>
    </xf>
    <xf numFmtId="0" fontId="20" fillId="3" borderId="36" xfId="0" applyFont="1" applyFill="1" applyBorder="1" applyAlignment="1" applyProtection="1">
      <alignment horizontal="center" vertical="center" wrapText="1"/>
    </xf>
    <xf numFmtId="0" fontId="55" fillId="3" borderId="0" xfId="0" applyFont="1" applyFill="1" applyAlignment="1" applyProtection="1">
      <alignment horizontal="center" vertical="center"/>
      <protection locked="0"/>
    </xf>
    <xf numFmtId="0" fontId="56" fillId="0" borderId="0" xfId="0" applyFont="1" applyAlignment="1" applyProtection="1">
      <alignment horizontal="center"/>
    </xf>
    <xf numFmtId="0" fontId="28" fillId="0" borderId="0" xfId="0" applyFont="1" applyAlignment="1" applyProtection="1">
      <alignment horizontal="center" vertical="center" wrapText="1"/>
    </xf>
    <xf numFmtId="0" fontId="0" fillId="0" borderId="59" xfId="0" applyBorder="1" applyAlignment="1" applyProtection="1">
      <alignment horizontal="center" vertical="top" wrapText="1"/>
      <protection locked="0"/>
    </xf>
    <xf numFmtId="0" fontId="0" fillId="0" borderId="53" xfId="0" applyBorder="1" applyAlignment="1" applyProtection="1">
      <alignment horizontal="center" vertical="top" wrapText="1"/>
      <protection locked="0"/>
    </xf>
    <xf numFmtId="0" fontId="0" fillId="0" borderId="60" xfId="0" applyBorder="1" applyAlignment="1" applyProtection="1">
      <alignment horizontal="center" vertical="top" wrapText="1"/>
      <protection locked="0"/>
    </xf>
    <xf numFmtId="0" fontId="0" fillId="0" borderId="61"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28" xfId="0" applyBorder="1" applyAlignment="1" applyProtection="1">
      <alignment horizontal="center" vertical="top" wrapText="1"/>
      <protection locked="0"/>
    </xf>
    <xf numFmtId="0" fontId="0" fillId="0" borderId="62" xfId="0" applyBorder="1" applyAlignment="1" applyProtection="1">
      <alignment horizontal="center" vertical="top" wrapText="1"/>
      <protection locked="0"/>
    </xf>
    <xf numFmtId="0" fontId="0" fillId="0" borderId="56" xfId="0" applyBorder="1" applyAlignment="1" applyProtection="1">
      <alignment horizontal="center" vertical="top" wrapText="1"/>
      <protection locked="0"/>
    </xf>
    <xf numFmtId="0" fontId="0" fillId="0" borderId="36" xfId="0" applyBorder="1" applyAlignment="1" applyProtection="1">
      <alignment horizontal="center" vertical="top" wrapText="1"/>
      <protection locked="0"/>
    </xf>
    <xf numFmtId="0" fontId="21" fillId="0" borderId="0" xfId="0" applyFont="1" applyAlignment="1" applyProtection="1">
      <alignment horizontal="center" vertical="center" wrapText="1"/>
    </xf>
    <xf numFmtId="0" fontId="22" fillId="5" borderId="59" xfId="0" applyFont="1" applyFill="1" applyBorder="1" applyAlignment="1" applyProtection="1">
      <alignment horizontal="center" vertical="center" wrapText="1"/>
      <protection locked="0"/>
    </xf>
    <xf numFmtId="0" fontId="22" fillId="5" borderId="53" xfId="0" applyFont="1" applyFill="1" applyBorder="1" applyAlignment="1" applyProtection="1">
      <alignment horizontal="center" vertical="center" wrapText="1"/>
      <protection locked="0"/>
    </xf>
    <xf numFmtId="0" fontId="22" fillId="5" borderId="60" xfId="0" applyFont="1" applyFill="1" applyBorder="1" applyAlignment="1" applyProtection="1">
      <alignment horizontal="center" vertical="center" wrapText="1"/>
      <protection locked="0"/>
    </xf>
    <xf numFmtId="0" fontId="22" fillId="5" borderId="61" xfId="0" applyFont="1" applyFill="1" applyBorder="1" applyAlignment="1" applyProtection="1">
      <alignment horizontal="center" vertical="center" wrapText="1"/>
      <protection locked="0"/>
    </xf>
    <xf numFmtId="0" fontId="22" fillId="5" borderId="0" xfId="0" applyFont="1" applyFill="1" applyBorder="1" applyAlignment="1" applyProtection="1">
      <alignment horizontal="center" vertical="center" wrapText="1"/>
      <protection locked="0"/>
    </xf>
    <xf numFmtId="0" fontId="22" fillId="5" borderId="28" xfId="0" applyFont="1" applyFill="1" applyBorder="1" applyAlignment="1" applyProtection="1">
      <alignment horizontal="center" vertical="center" wrapText="1"/>
      <protection locked="0"/>
    </xf>
    <xf numFmtId="0" fontId="22" fillId="5" borderId="62" xfId="0" applyFont="1" applyFill="1" applyBorder="1" applyAlignment="1" applyProtection="1">
      <alignment horizontal="center" vertical="center" wrapText="1"/>
      <protection locked="0"/>
    </xf>
    <xf numFmtId="0" fontId="22" fillId="5" borderId="56" xfId="0" applyFont="1" applyFill="1" applyBorder="1" applyAlignment="1" applyProtection="1">
      <alignment horizontal="center" vertical="center" wrapText="1"/>
      <protection locked="0"/>
    </xf>
    <xf numFmtId="0" fontId="22" fillId="5" borderId="36" xfId="0" applyFont="1" applyFill="1" applyBorder="1" applyAlignment="1" applyProtection="1">
      <alignment horizontal="center" vertical="center" wrapText="1"/>
      <protection locked="0"/>
    </xf>
    <xf numFmtId="0" fontId="17" fillId="3" borderId="44" xfId="0" applyFont="1" applyFill="1" applyBorder="1" applyAlignment="1" applyProtection="1">
      <alignment horizontal="center" vertical="center" wrapText="1"/>
    </xf>
    <xf numFmtId="0" fontId="17" fillId="3" borderId="63" xfId="0" applyFont="1" applyFill="1" applyBorder="1" applyAlignment="1" applyProtection="1">
      <alignment horizontal="center" vertical="center" wrapText="1"/>
    </xf>
    <xf numFmtId="0" fontId="17" fillId="3" borderId="22" xfId="0" applyFont="1" applyFill="1" applyBorder="1" applyAlignment="1" applyProtection="1">
      <alignment horizontal="center" vertical="center" wrapText="1"/>
    </xf>
    <xf numFmtId="0" fontId="17" fillId="3" borderId="5" xfId="0" applyFont="1" applyFill="1" applyBorder="1" applyAlignment="1" applyProtection="1">
      <alignment horizontal="center" vertical="center" wrapText="1"/>
    </xf>
    <xf numFmtId="0" fontId="17" fillId="3" borderId="18" xfId="0" applyFont="1" applyFill="1" applyBorder="1" applyAlignment="1" applyProtection="1">
      <alignment horizontal="center" vertical="center" wrapText="1"/>
    </xf>
    <xf numFmtId="0" fontId="17" fillId="3" borderId="7" xfId="0" applyFont="1" applyFill="1" applyBorder="1" applyAlignment="1" applyProtection="1">
      <alignment horizontal="center" vertical="center" wrapText="1"/>
    </xf>
    <xf numFmtId="0" fontId="34" fillId="3" borderId="54" xfId="0" applyFont="1" applyFill="1" applyBorder="1" applyAlignment="1" applyProtection="1">
      <alignment horizontal="center" vertical="center"/>
    </xf>
    <xf numFmtId="0" fontId="34" fillId="3" borderId="24" xfId="0" applyFont="1" applyFill="1" applyBorder="1" applyAlignment="1" applyProtection="1">
      <alignment horizontal="center" vertical="center"/>
    </xf>
    <xf numFmtId="0" fontId="57" fillId="0" borderId="54" xfId="0" applyFont="1" applyBorder="1" applyAlignment="1" applyProtection="1">
      <alignment horizontal="center" vertical="center" wrapText="1"/>
      <protection locked="0"/>
    </xf>
    <xf numFmtId="0" fontId="57" fillId="0" borderId="24" xfId="0" applyFont="1" applyBorder="1" applyAlignment="1" applyProtection="1">
      <alignment horizontal="center" vertical="center" wrapText="1"/>
      <protection locked="0"/>
    </xf>
    <xf numFmtId="0" fontId="34" fillId="3" borderId="40" xfId="0" applyFont="1" applyFill="1" applyBorder="1" applyAlignment="1" applyProtection="1">
      <alignment horizontal="center" vertical="center"/>
    </xf>
    <xf numFmtId="0" fontId="34" fillId="3" borderId="41" xfId="0" applyFont="1" applyFill="1" applyBorder="1" applyAlignment="1" applyProtection="1">
      <alignment horizontal="center" vertical="center"/>
    </xf>
    <xf numFmtId="0" fontId="57" fillId="0" borderId="54" xfId="0" applyFont="1" applyBorder="1" applyAlignment="1" applyProtection="1">
      <alignment horizontal="center" vertical="top" wrapText="1"/>
      <protection locked="0"/>
    </xf>
    <xf numFmtId="0" fontId="57" fillId="0" borderId="24" xfId="0" applyFont="1" applyBorder="1" applyAlignment="1" applyProtection="1">
      <alignment horizontal="center" vertical="top" wrapText="1"/>
      <protection locked="0"/>
    </xf>
    <xf numFmtId="0" fontId="4" fillId="3" borderId="18"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8" xfId="0" applyFont="1" applyFill="1" applyBorder="1" applyAlignment="1" applyProtection="1">
      <alignment horizontal="center" wrapText="1"/>
    </xf>
    <xf numFmtId="0" fontId="4" fillId="3" borderId="7" xfId="0" applyFont="1" applyFill="1" applyBorder="1" applyAlignment="1" applyProtection="1">
      <alignment horizontal="center" wrapText="1"/>
    </xf>
    <xf numFmtId="0" fontId="9" fillId="3" borderId="5" xfId="0" applyFont="1" applyFill="1" applyBorder="1" applyAlignment="1" applyProtection="1">
      <alignment horizontal="left" vertical="center"/>
    </xf>
    <xf numFmtId="0" fontId="9" fillId="3" borderId="6" xfId="0" applyFont="1" applyFill="1" applyBorder="1" applyAlignment="1" applyProtection="1">
      <alignment horizontal="left" vertical="center"/>
    </xf>
    <xf numFmtId="0" fontId="4" fillId="3" borderId="19" xfId="0" applyFont="1" applyFill="1" applyBorder="1" applyAlignment="1" applyProtection="1">
      <alignment horizontal="center" wrapText="1"/>
    </xf>
    <xf numFmtId="0" fontId="4" fillId="3" borderId="33" xfId="0" applyFont="1" applyFill="1" applyBorder="1" applyAlignment="1" applyProtection="1">
      <alignment horizontal="center" wrapText="1"/>
    </xf>
    <xf numFmtId="0" fontId="4" fillId="3" borderId="15" xfId="0" applyFont="1" applyFill="1" applyBorder="1" applyAlignment="1" applyProtection="1">
      <alignment horizontal="center" vertical="center"/>
    </xf>
    <xf numFmtId="0" fontId="4" fillId="3" borderId="64" xfId="0" applyFont="1" applyFill="1" applyBorder="1" applyAlignment="1" applyProtection="1">
      <alignment horizontal="center" vertical="center" wrapText="1"/>
    </xf>
    <xf numFmtId="0" fontId="4" fillId="3" borderId="39" xfId="0" applyFont="1" applyFill="1" applyBorder="1" applyAlignment="1" applyProtection="1">
      <alignment horizontal="center" vertical="center" wrapText="1"/>
    </xf>
    <xf numFmtId="0" fontId="9" fillId="3" borderId="52" xfId="0" applyFont="1" applyFill="1" applyBorder="1" applyAlignment="1" applyProtection="1">
      <alignment horizontal="left" vertical="center"/>
    </xf>
    <xf numFmtId="0" fontId="13" fillId="3" borderId="19" xfId="0" applyFont="1" applyFill="1" applyBorder="1" applyAlignment="1" applyProtection="1">
      <alignment horizontal="center" vertical="center" wrapText="1"/>
    </xf>
    <xf numFmtId="0" fontId="13" fillId="3" borderId="33" xfId="0" applyFont="1" applyFill="1" applyBorder="1" applyAlignment="1" applyProtection="1">
      <alignment horizontal="center" vertical="center" wrapText="1"/>
    </xf>
    <xf numFmtId="0" fontId="4" fillId="3" borderId="30" xfId="0" applyFont="1" applyFill="1" applyBorder="1" applyAlignment="1" applyProtection="1">
      <alignment horizontal="center" vertical="center" wrapText="1"/>
    </xf>
    <xf numFmtId="0" fontId="10" fillId="3" borderId="18" xfId="0" applyFont="1" applyFill="1" applyBorder="1" applyAlignment="1" applyProtection="1">
      <alignment horizontal="center" vertical="center" wrapText="1"/>
    </xf>
    <xf numFmtId="0" fontId="10" fillId="3" borderId="7" xfId="0" applyFont="1" applyFill="1" applyBorder="1" applyAlignment="1" applyProtection="1">
      <alignment horizontal="center" vertical="center" wrapText="1"/>
    </xf>
    <xf numFmtId="0" fontId="10" fillId="3" borderId="18" xfId="0" applyFont="1" applyFill="1" applyBorder="1" applyAlignment="1" applyProtection="1">
      <alignment horizontal="center" vertical="center"/>
    </xf>
    <xf numFmtId="0" fontId="10" fillId="3" borderId="15" xfId="0" applyFont="1" applyFill="1" applyBorder="1" applyAlignment="1" applyProtection="1">
      <alignment horizontal="center" vertical="center"/>
    </xf>
    <xf numFmtId="0" fontId="10" fillId="3" borderId="64" xfId="0" applyFont="1" applyFill="1" applyBorder="1" applyAlignment="1" applyProtection="1">
      <alignment horizontal="center" vertical="center" wrapText="1"/>
    </xf>
    <xf numFmtId="0" fontId="10" fillId="3" borderId="39" xfId="0" applyFont="1" applyFill="1" applyBorder="1" applyAlignment="1" applyProtection="1">
      <alignment horizontal="center" vertical="center" wrapText="1"/>
    </xf>
    <xf numFmtId="0" fontId="10" fillId="3" borderId="15" xfId="0" applyFont="1" applyFill="1" applyBorder="1" applyAlignment="1" applyProtection="1">
      <alignment horizontal="center" vertical="center" wrapText="1"/>
    </xf>
    <xf numFmtId="0" fontId="42" fillId="3" borderId="54" xfId="0" applyFont="1" applyFill="1" applyBorder="1" applyAlignment="1" applyProtection="1">
      <alignment horizontal="right" wrapText="1"/>
    </xf>
    <xf numFmtId="0" fontId="42" fillId="3" borderId="51" xfId="0" applyFont="1" applyFill="1" applyBorder="1" applyAlignment="1" applyProtection="1">
      <alignment horizontal="right" wrapText="1"/>
    </xf>
    <xf numFmtId="0" fontId="42" fillId="3" borderId="24" xfId="0" applyFont="1" applyFill="1" applyBorder="1" applyAlignment="1" applyProtection="1">
      <alignment horizontal="right" wrapText="1"/>
    </xf>
    <xf numFmtId="0" fontId="58" fillId="2" borderId="62" xfId="0" applyFont="1" applyFill="1" applyBorder="1" applyAlignment="1" applyProtection="1">
      <alignment horizontal="right" vertical="center" wrapText="1"/>
    </xf>
    <xf numFmtId="0" fontId="58" fillId="2" borderId="56" xfId="0" applyFont="1" applyFill="1" applyBorder="1" applyAlignment="1" applyProtection="1">
      <alignment horizontal="right" vertical="center" wrapText="1"/>
    </xf>
    <xf numFmtId="0" fontId="58" fillId="2" borderId="36" xfId="0" applyFont="1" applyFill="1" applyBorder="1" applyAlignment="1" applyProtection="1">
      <alignment horizontal="right" vertical="center" wrapText="1"/>
    </xf>
    <xf numFmtId="0" fontId="23" fillId="0" borderId="44" xfId="0" applyFont="1" applyBorder="1" applyAlignment="1" applyProtection="1">
      <alignment horizontal="center" vertical="center" wrapText="1"/>
    </xf>
    <xf numFmtId="0" fontId="23" fillId="0" borderId="43" xfId="0" applyFont="1" applyBorder="1" applyAlignment="1" applyProtection="1">
      <alignment horizontal="center" vertical="center" wrapText="1"/>
    </xf>
    <xf numFmtId="0" fontId="23" fillId="0" borderId="66" xfId="0" applyFont="1" applyBorder="1" applyAlignment="1" applyProtection="1">
      <alignment horizontal="center" vertical="center" wrapText="1"/>
    </xf>
    <xf numFmtId="0" fontId="8" fillId="3" borderId="54" xfId="0" applyFont="1" applyFill="1" applyBorder="1" applyAlignment="1" applyProtection="1">
      <alignment horizontal="center" vertical="center" wrapText="1"/>
    </xf>
    <xf numFmtId="0" fontId="8" fillId="3" borderId="51" xfId="0" applyFont="1" applyFill="1" applyBorder="1" applyAlignment="1" applyProtection="1">
      <alignment horizontal="center" vertical="center" wrapText="1"/>
    </xf>
    <xf numFmtId="0" fontId="8" fillId="3" borderId="24" xfId="0" applyFont="1" applyFill="1" applyBorder="1" applyAlignment="1" applyProtection="1">
      <alignment horizontal="center" vertical="center" wrapText="1"/>
    </xf>
    <xf numFmtId="0" fontId="41" fillId="3" borderId="64" xfId="0" applyFont="1" applyFill="1" applyBorder="1" applyAlignment="1" applyProtection="1">
      <alignment horizontal="center" vertical="center" wrapText="1"/>
    </xf>
    <xf numFmtId="0" fontId="41" fillId="3" borderId="30" xfId="0" applyFont="1" applyFill="1" applyBorder="1" applyAlignment="1" applyProtection="1">
      <alignment horizontal="center" vertical="center" wrapText="1"/>
    </xf>
    <xf numFmtId="0" fontId="23" fillId="0" borderId="5" xfId="0" applyFont="1" applyBorder="1" applyAlignment="1" applyProtection="1">
      <alignment horizontal="center" vertical="center" wrapText="1"/>
    </xf>
    <xf numFmtId="0" fontId="23" fillId="0" borderId="3" xfId="0" applyFont="1" applyBorder="1" applyAlignment="1" applyProtection="1">
      <alignment horizontal="center" vertical="center" wrapText="1"/>
    </xf>
    <xf numFmtId="44" fontId="0" fillId="0" borderId="65" xfId="0" applyNumberFormat="1" applyFill="1" applyBorder="1" applyAlignment="1" applyProtection="1">
      <alignment horizontal="center" vertical="center"/>
      <protection locked="0"/>
    </xf>
    <xf numFmtId="44" fontId="0" fillId="0" borderId="55" xfId="0" applyNumberFormat="1" applyFill="1" applyBorder="1" applyAlignment="1" applyProtection="1">
      <alignment horizontal="center" vertical="center"/>
      <protection locked="0"/>
    </xf>
    <xf numFmtId="44" fontId="0" fillId="0" borderId="16" xfId="0" applyNumberFormat="1" applyFill="1" applyBorder="1" applyAlignment="1" applyProtection="1">
      <alignment horizontal="center" vertical="center"/>
      <protection locked="0"/>
    </xf>
    <xf numFmtId="44" fontId="0" fillId="0" borderId="67" xfId="0" applyNumberFormat="1" applyFill="1" applyBorder="1" applyAlignment="1" applyProtection="1">
      <alignment horizontal="center" vertical="center"/>
      <protection locked="0"/>
    </xf>
    <xf numFmtId="44" fontId="0" fillId="0" borderId="67" xfId="0" applyNumberFormat="1" applyBorder="1" applyAlignment="1" applyProtection="1">
      <alignment horizontal="center" vertical="center"/>
      <protection locked="0"/>
    </xf>
    <xf numFmtId="44" fontId="0" fillId="0" borderId="55" xfId="0" applyNumberFormat="1" applyBorder="1" applyAlignment="1" applyProtection="1">
      <alignment horizontal="center" vertical="center"/>
      <protection locked="0"/>
    </xf>
    <xf numFmtId="44" fontId="0" fillId="0" borderId="16" xfId="0" applyNumberFormat="1" applyBorder="1" applyAlignment="1" applyProtection="1">
      <alignment horizontal="center" vertical="center"/>
      <protection locked="0"/>
    </xf>
    <xf numFmtId="0" fontId="38" fillId="0" borderId="0" xfId="0" applyFont="1" applyAlignment="1" applyProtection="1">
      <alignment horizontal="center"/>
    </xf>
    <xf numFmtId="0" fontId="17" fillId="3" borderId="18" xfId="0" applyFont="1" applyFill="1" applyBorder="1" applyAlignment="1" applyProtection="1">
      <alignment horizontal="center" vertical="center"/>
    </xf>
    <xf numFmtId="0" fontId="17" fillId="3" borderId="7" xfId="0" applyFont="1" applyFill="1" applyBorder="1" applyAlignment="1" applyProtection="1">
      <alignment horizontal="center" vertical="center"/>
    </xf>
    <xf numFmtId="0" fontId="17" fillId="3" borderId="32" xfId="0" applyFont="1" applyFill="1" applyBorder="1" applyAlignment="1" applyProtection="1">
      <alignment horizontal="center" vertical="center" wrapText="1"/>
    </xf>
    <xf numFmtId="0" fontId="17" fillId="3" borderId="67" xfId="0" applyFont="1" applyFill="1" applyBorder="1" applyAlignment="1" applyProtection="1">
      <alignment horizontal="center" vertical="center" wrapText="1"/>
    </xf>
    <xf numFmtId="0" fontId="17" fillId="3" borderId="68" xfId="0" applyFont="1" applyFill="1" applyBorder="1" applyAlignment="1" applyProtection="1">
      <alignment horizontal="center" vertical="center" wrapText="1"/>
    </xf>
    <xf numFmtId="0" fontId="17" fillId="3" borderId="31" xfId="0" applyFont="1" applyFill="1" applyBorder="1" applyAlignment="1" applyProtection="1">
      <alignment horizontal="center" vertical="center" wrapText="1"/>
    </xf>
    <xf numFmtId="0" fontId="0" fillId="0" borderId="54" xfId="0" applyBorder="1" applyAlignment="1" applyProtection="1">
      <alignment vertical="center" wrapText="1"/>
      <protection locked="0"/>
    </xf>
    <xf numFmtId="0" fontId="0" fillId="0" borderId="51" xfId="0"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54"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41" fillId="3" borderId="69" xfId="0" applyFont="1" applyFill="1" applyBorder="1" applyAlignment="1" applyProtection="1">
      <alignment horizontal="center" vertical="center" wrapText="1"/>
    </xf>
    <xf numFmtId="0" fontId="41" fillId="3" borderId="45" xfId="0" applyFont="1" applyFill="1" applyBorder="1" applyAlignment="1" applyProtection="1">
      <alignment horizontal="center" vertical="center" wrapText="1"/>
    </xf>
    <xf numFmtId="0" fontId="17" fillId="3" borderId="64" xfId="0" applyFont="1" applyFill="1" applyBorder="1" applyAlignment="1" applyProtection="1">
      <alignment horizontal="center" vertical="center" wrapText="1"/>
    </xf>
    <xf numFmtId="0" fontId="17" fillId="3" borderId="30" xfId="0" applyFont="1" applyFill="1" applyBorder="1" applyAlignment="1" applyProtection="1">
      <alignment horizontal="center" vertical="center" wrapText="1"/>
    </xf>
    <xf numFmtId="0" fontId="33" fillId="3" borderId="64" xfId="0" applyNumberFormat="1" applyFont="1" applyFill="1" applyBorder="1" applyAlignment="1" applyProtection="1">
      <alignment horizontal="center" vertical="center" wrapText="1"/>
    </xf>
    <xf numFmtId="0" fontId="0" fillId="0" borderId="30" xfId="0" applyBorder="1" applyProtection="1"/>
    <xf numFmtId="0" fontId="0" fillId="0" borderId="39" xfId="0" applyBorder="1" applyProtection="1"/>
    <xf numFmtId="0" fontId="33" fillId="3" borderId="1" xfId="0" applyNumberFormat="1" applyFont="1" applyFill="1" applyBorder="1" applyAlignment="1" applyProtection="1">
      <alignment horizontal="center" vertical="center" wrapText="1"/>
    </xf>
    <xf numFmtId="0" fontId="33" fillId="3" borderId="32" xfId="0" applyNumberFormat="1" applyFont="1" applyFill="1" applyBorder="1" applyAlignment="1" applyProtection="1">
      <alignment horizontal="center" vertical="center"/>
    </xf>
    <xf numFmtId="0" fontId="33" fillId="3" borderId="58" xfId="0" applyNumberFormat="1" applyFont="1" applyFill="1" applyBorder="1" applyAlignment="1" applyProtection="1">
      <alignment horizontal="center" vertical="center"/>
    </xf>
    <xf numFmtId="0" fontId="33" fillId="3" borderId="34" xfId="0" applyNumberFormat="1" applyFont="1" applyFill="1" applyBorder="1" applyAlignment="1" applyProtection="1">
      <alignment horizontal="center" vertical="center"/>
    </xf>
    <xf numFmtId="0" fontId="39" fillId="0" borderId="0" xfId="0" applyFont="1" applyAlignment="1" applyProtection="1">
      <alignment horizontal="left" wrapText="1"/>
    </xf>
    <xf numFmtId="0" fontId="33" fillId="3" borderId="32" xfId="0" applyNumberFormat="1" applyFont="1" applyFill="1" applyBorder="1" applyAlignment="1" applyProtection="1">
      <alignment horizontal="center" vertical="center" wrapText="1"/>
    </xf>
    <xf numFmtId="0" fontId="33" fillId="3" borderId="58" xfId="0" applyNumberFormat="1" applyFont="1" applyFill="1" applyBorder="1" applyAlignment="1" applyProtection="1">
      <alignment horizontal="center" vertical="center" wrapText="1"/>
    </xf>
    <xf numFmtId="0" fontId="33" fillId="3" borderId="34" xfId="0" applyNumberFormat="1" applyFont="1" applyFill="1" applyBorder="1" applyAlignment="1" applyProtection="1">
      <alignment horizontal="center" vertical="center" wrapText="1"/>
    </xf>
    <xf numFmtId="0" fontId="33" fillId="3" borderId="33" xfId="0" applyNumberFormat="1" applyFont="1" applyFill="1" applyBorder="1" applyAlignment="1" applyProtection="1">
      <alignment horizontal="center" vertical="center" wrapText="1"/>
    </xf>
    <xf numFmtId="0" fontId="33" fillId="3" borderId="47" xfId="0" applyNumberFormat="1" applyFont="1" applyFill="1" applyBorder="1" applyAlignment="1" applyProtection="1">
      <alignment horizontal="center" vertical="center" wrapText="1"/>
    </xf>
    <xf numFmtId="0" fontId="33" fillId="3" borderId="35" xfId="0" applyNumberFormat="1" applyFont="1" applyFill="1" applyBorder="1" applyAlignment="1" applyProtection="1">
      <alignment horizontal="center" vertical="center" wrapText="1"/>
    </xf>
    <xf numFmtId="0" fontId="33" fillId="3" borderId="18" xfId="0" applyNumberFormat="1" applyFont="1" applyFill="1" applyBorder="1" applyAlignment="1" applyProtection="1">
      <alignment horizontal="center" vertical="center" wrapText="1"/>
    </xf>
    <xf numFmtId="0" fontId="33" fillId="3" borderId="7" xfId="0" applyNumberFormat="1" applyFont="1" applyFill="1" applyBorder="1" applyAlignment="1" applyProtection="1">
      <alignment horizontal="center" vertical="center" wrapText="1"/>
    </xf>
    <xf numFmtId="0" fontId="33" fillId="3" borderId="2" xfId="0" applyNumberFormat="1" applyFont="1" applyFill="1" applyBorder="1" applyAlignment="1" applyProtection="1">
      <alignment horizontal="center" vertical="center" wrapText="1"/>
    </xf>
    <xf numFmtId="0" fontId="33" fillId="3" borderId="65" xfId="0" applyNumberFormat="1" applyFont="1" applyFill="1" applyBorder="1" applyAlignment="1" applyProtection="1">
      <alignment horizontal="center" vertical="center" wrapText="1"/>
    </xf>
    <xf numFmtId="0" fontId="33" fillId="3" borderId="55" xfId="0" applyNumberFormat="1" applyFont="1" applyFill="1" applyBorder="1" applyAlignment="1" applyProtection="1">
      <alignment horizontal="center" vertical="center" wrapText="1"/>
    </xf>
    <xf numFmtId="0" fontId="33" fillId="3" borderId="37" xfId="0" applyNumberFormat="1" applyFont="1" applyFill="1" applyBorder="1" applyAlignment="1" applyProtection="1">
      <alignment horizontal="center" vertical="center" wrapText="1"/>
    </xf>
    <xf numFmtId="0" fontId="39" fillId="0" borderId="54" xfId="0" applyFont="1" applyFill="1" applyBorder="1" applyAlignment="1" applyProtection="1">
      <alignment horizontal="right" vertical="center" wrapText="1"/>
    </xf>
    <xf numFmtId="0" fontId="58" fillId="0" borderId="51" xfId="0" applyFont="1" applyFill="1" applyBorder="1" applyAlignment="1" applyProtection="1">
      <alignment horizontal="right" vertical="center" wrapText="1"/>
    </xf>
    <xf numFmtId="0" fontId="58" fillId="0" borderId="56" xfId="0" applyFont="1" applyFill="1" applyBorder="1" applyAlignment="1" applyProtection="1">
      <alignment horizontal="right" vertical="center" wrapText="1"/>
    </xf>
    <xf numFmtId="0" fontId="39" fillId="0" borderId="56" xfId="0" applyFont="1" applyFill="1" applyBorder="1" applyAlignment="1" applyProtection="1">
      <alignment horizontal="right" vertical="center" wrapText="1"/>
    </xf>
    <xf numFmtId="0" fontId="39" fillId="0" borderId="36" xfId="0" applyFont="1" applyFill="1" applyBorder="1" applyAlignment="1" applyProtection="1">
      <alignment horizontal="right" vertical="center" wrapText="1"/>
    </xf>
    <xf numFmtId="0" fontId="17" fillId="3" borderId="8" xfId="0" applyFont="1" applyFill="1" applyBorder="1" applyAlignment="1" applyProtection="1">
      <alignment horizontal="center" vertical="center" wrapText="1"/>
    </xf>
    <xf numFmtId="0" fontId="17" fillId="3" borderId="33" xfId="0" applyFont="1" applyFill="1" applyBorder="1" applyAlignment="1" applyProtection="1">
      <alignment horizontal="center" vertical="center"/>
    </xf>
    <xf numFmtId="0" fontId="17" fillId="3" borderId="19" xfId="0" applyFont="1" applyFill="1" applyBorder="1" applyAlignment="1" applyProtection="1">
      <alignment horizontal="center" vertical="center"/>
    </xf>
    <xf numFmtId="0" fontId="41" fillId="3" borderId="59" xfId="0" applyFont="1" applyFill="1" applyBorder="1" applyAlignment="1" applyProtection="1">
      <alignment horizontal="center" vertical="center" wrapText="1"/>
    </xf>
    <xf numFmtId="0" fontId="41" fillId="3" borderId="70" xfId="0" applyFont="1" applyFill="1" applyBorder="1" applyAlignment="1" applyProtection="1">
      <alignment horizontal="center" vertical="center" wrapText="1"/>
    </xf>
    <xf numFmtId="0" fontId="41" fillId="3" borderId="62" xfId="0" applyFont="1" applyFill="1" applyBorder="1" applyAlignment="1" applyProtection="1">
      <alignment horizontal="center" vertical="center" wrapText="1"/>
    </xf>
    <xf numFmtId="0" fontId="41" fillId="3" borderId="38" xfId="0" applyFont="1" applyFill="1" applyBorder="1" applyAlignment="1" applyProtection="1">
      <alignment horizontal="center" vertical="center" wrapText="1"/>
    </xf>
    <xf numFmtId="0" fontId="23" fillId="0" borderId="59" xfId="0" applyFont="1" applyBorder="1" applyAlignment="1" applyProtection="1">
      <alignment horizontal="center" vertical="center" wrapText="1"/>
    </xf>
    <xf numFmtId="0" fontId="23" fillId="0" borderId="53" xfId="0" applyFont="1" applyBorder="1" applyAlignment="1" applyProtection="1">
      <alignment horizontal="center" vertical="center" wrapText="1"/>
    </xf>
    <xf numFmtId="0" fontId="23" fillId="0" borderId="61" xfId="0" applyFont="1" applyBorder="1" applyAlignment="1" applyProtection="1">
      <alignment horizontal="center" vertical="center" wrapText="1"/>
    </xf>
    <xf numFmtId="0" fontId="23" fillId="0" borderId="0" xfId="0" applyFont="1" applyBorder="1" applyAlignment="1" applyProtection="1">
      <alignment horizontal="center" vertical="center" wrapText="1"/>
    </xf>
    <xf numFmtId="0" fontId="23" fillId="0" borderId="62" xfId="0" applyFont="1" applyBorder="1" applyAlignment="1" applyProtection="1">
      <alignment horizontal="center" vertical="center" wrapText="1"/>
    </xf>
    <xf numFmtId="0" fontId="23" fillId="0" borderId="56" xfId="0" applyFont="1" applyBorder="1" applyAlignment="1" applyProtection="1">
      <alignment horizontal="center" vertical="center" wrapText="1"/>
    </xf>
    <xf numFmtId="0" fontId="23" fillId="0" borderId="69" xfId="0" applyFont="1" applyBorder="1" applyAlignment="1" applyProtection="1">
      <alignment horizontal="center" vertical="center" wrapText="1"/>
    </xf>
    <xf numFmtId="0" fontId="23" fillId="0" borderId="42" xfId="0" applyFont="1" applyBorder="1" applyAlignment="1" applyProtection="1">
      <alignment horizontal="center" vertical="center" wrapText="1"/>
    </xf>
    <xf numFmtId="0" fontId="23" fillId="0" borderId="52" xfId="0" applyFont="1" applyBorder="1" applyAlignment="1" applyProtection="1">
      <alignment horizontal="center" vertical="center" wrapText="1"/>
    </xf>
    <xf numFmtId="44" fontId="18" fillId="0" borderId="58" xfId="0" applyNumberFormat="1" applyFont="1" applyBorder="1" applyAlignment="1" applyProtection="1">
      <alignment horizontal="center" vertical="center"/>
      <protection locked="0"/>
    </xf>
    <xf numFmtId="44" fontId="0" fillId="0" borderId="58" xfId="0" applyNumberFormat="1" applyBorder="1" applyAlignment="1" applyProtection="1">
      <alignment horizontal="center" vertical="center"/>
      <protection locked="0"/>
    </xf>
    <xf numFmtId="0" fontId="8" fillId="3" borderId="40" xfId="0" applyFont="1" applyFill="1" applyBorder="1" applyAlignment="1" applyProtection="1">
      <alignment horizontal="center" vertical="center" wrapText="1"/>
    </xf>
    <xf numFmtId="0" fontId="8" fillId="3" borderId="25" xfId="0" applyFont="1" applyFill="1" applyBorder="1" applyAlignment="1" applyProtection="1">
      <alignment horizontal="center" vertical="center" wrapText="1"/>
    </xf>
    <xf numFmtId="0" fontId="8" fillId="3" borderId="2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0" fillId="0" borderId="54" xfId="0"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54" xfId="0" applyBorder="1" applyAlignment="1" applyProtection="1">
      <alignment horizontal="left" vertical="top"/>
      <protection locked="0"/>
    </xf>
    <xf numFmtId="0" fontId="0" fillId="0" borderId="51" xfId="0" applyBorder="1" applyAlignment="1" applyProtection="1">
      <alignment horizontal="left" vertical="top"/>
      <protection locked="0"/>
    </xf>
    <xf numFmtId="0" fontId="0" fillId="0" borderId="24" xfId="0" applyBorder="1" applyAlignment="1" applyProtection="1">
      <alignment horizontal="left" vertical="top"/>
      <protection locked="0"/>
    </xf>
    <xf numFmtId="0" fontId="26" fillId="3" borderId="54" xfId="0" applyFont="1" applyFill="1" applyBorder="1" applyAlignment="1" applyProtection="1">
      <alignment horizontal="right" wrapText="1"/>
    </xf>
    <xf numFmtId="0" fontId="26" fillId="3" borderId="51" xfId="0" applyFont="1" applyFill="1" applyBorder="1" applyAlignment="1" applyProtection="1">
      <alignment horizontal="right" wrapText="1"/>
    </xf>
    <xf numFmtId="0" fontId="26" fillId="3" borderId="24" xfId="0" applyFont="1" applyFill="1" applyBorder="1" applyAlignment="1" applyProtection="1">
      <alignment horizontal="right" wrapText="1"/>
    </xf>
    <xf numFmtId="0" fontId="59" fillId="0" borderId="62" xfId="0" applyFont="1" applyFill="1" applyBorder="1" applyAlignment="1" applyProtection="1">
      <alignment horizontal="right" vertical="center" wrapText="1"/>
    </xf>
    <xf numFmtId="0" fontId="59" fillId="0" borderId="56" xfId="0" applyFont="1" applyFill="1" applyBorder="1" applyAlignment="1" applyProtection="1">
      <alignment horizontal="right" vertical="center" wrapText="1"/>
    </xf>
    <xf numFmtId="0" fontId="59" fillId="0" borderId="36" xfId="0" applyFont="1" applyFill="1" applyBorder="1" applyAlignment="1" applyProtection="1">
      <alignment horizontal="right" vertical="center" wrapText="1"/>
    </xf>
    <xf numFmtId="0" fontId="17" fillId="3" borderId="65" xfId="0" applyFont="1" applyFill="1" applyBorder="1" applyAlignment="1" applyProtection="1">
      <alignment horizontal="center" vertical="center" wrapText="1"/>
    </xf>
    <xf numFmtId="0" fontId="17" fillId="3" borderId="55" xfId="0" applyFont="1" applyFill="1" applyBorder="1" applyAlignment="1" applyProtection="1">
      <alignment horizontal="center" vertical="center" wrapText="1"/>
    </xf>
    <xf numFmtId="0" fontId="17" fillId="3" borderId="50" xfId="0" applyFont="1" applyFill="1" applyBorder="1" applyAlignment="1" applyProtection="1">
      <alignment horizontal="center" vertical="center" wrapText="1"/>
    </xf>
    <xf numFmtId="44" fontId="0" fillId="0" borderId="32" xfId="0" applyNumberFormat="1" applyBorder="1" applyAlignment="1" applyProtection="1">
      <alignment horizontal="center" vertical="center"/>
      <protection locked="0"/>
    </xf>
    <xf numFmtId="0" fontId="0" fillId="0" borderId="54" xfId="0" applyBorder="1" applyAlignment="1" applyProtection="1">
      <alignment horizontal="left" vertical="top" wrapText="1"/>
      <protection locked="0"/>
    </xf>
    <xf numFmtId="0" fontId="0" fillId="0" borderId="51"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33" fillId="3" borderId="30" xfId="0" applyNumberFormat="1" applyFont="1" applyFill="1" applyBorder="1" applyAlignment="1" applyProtection="1">
      <alignment horizontal="center" vertical="center" wrapText="1"/>
    </xf>
    <xf numFmtId="0" fontId="33" fillId="3" borderId="39" xfId="0" applyNumberFormat="1" applyFont="1" applyFill="1" applyBorder="1" applyAlignment="1" applyProtection="1">
      <alignment horizontal="center" vertical="center" wrapText="1"/>
    </xf>
    <xf numFmtId="0" fontId="42" fillId="3" borderId="62" xfId="0" applyFont="1" applyFill="1" applyBorder="1" applyAlignment="1" applyProtection="1">
      <alignment horizontal="right" wrapText="1"/>
    </xf>
    <xf numFmtId="0" fontId="42" fillId="3" borderId="36" xfId="0" applyFont="1" applyFill="1" applyBorder="1" applyAlignment="1" applyProtection="1">
      <alignment horizontal="right" wrapText="1"/>
    </xf>
    <xf numFmtId="0" fontId="33" fillId="3" borderId="68" xfId="0" applyNumberFormat="1" applyFont="1" applyFill="1" applyBorder="1" applyAlignment="1" applyProtection="1">
      <alignment horizontal="center" vertical="center" wrapText="1"/>
    </xf>
    <xf numFmtId="0" fontId="33" fillId="3" borderId="53" xfId="0" applyNumberFormat="1" applyFont="1" applyFill="1" applyBorder="1" applyAlignment="1" applyProtection="1">
      <alignment horizontal="center" vertical="center" wrapText="1"/>
    </xf>
    <xf numFmtId="0" fontId="33" fillId="3" borderId="70" xfId="0" applyNumberFormat="1" applyFont="1" applyFill="1" applyBorder="1" applyAlignment="1" applyProtection="1">
      <alignment horizontal="center" vertical="center" wrapText="1"/>
    </xf>
    <xf numFmtId="0" fontId="33" fillId="3" borderId="31" xfId="0" applyNumberFormat="1" applyFont="1" applyFill="1" applyBorder="1" applyAlignment="1" applyProtection="1">
      <alignment horizontal="center" vertical="center" wrapText="1"/>
    </xf>
    <xf numFmtId="0" fontId="33" fillId="3" borderId="0" xfId="0" applyNumberFormat="1" applyFont="1" applyFill="1" applyBorder="1" applyAlignment="1" applyProtection="1">
      <alignment horizontal="center" vertical="center" wrapText="1"/>
    </xf>
    <xf numFmtId="0" fontId="33" fillId="3" borderId="29" xfId="0" applyNumberFormat="1" applyFont="1" applyFill="1" applyBorder="1" applyAlignment="1" applyProtection="1">
      <alignment horizontal="center" vertical="center" wrapText="1"/>
    </xf>
    <xf numFmtId="0" fontId="34" fillId="0" borderId="62" xfId="0" applyFont="1" applyFill="1" applyBorder="1" applyAlignment="1" applyProtection="1">
      <alignment horizontal="right" vertical="center" wrapText="1"/>
    </xf>
    <xf numFmtId="0" fontId="34" fillId="0" borderId="56" xfId="0" applyFont="1" applyFill="1" applyBorder="1" applyAlignment="1" applyProtection="1">
      <alignment horizontal="right" vertical="center" wrapText="1"/>
    </xf>
    <xf numFmtId="0" fontId="34" fillId="0" borderId="36" xfId="0" applyFont="1" applyFill="1" applyBorder="1" applyAlignment="1" applyProtection="1">
      <alignment horizontal="right" vertical="center" wrapText="1"/>
    </xf>
    <xf numFmtId="0" fontId="17" fillId="3" borderId="44" xfId="0" applyFont="1" applyFill="1" applyBorder="1" applyAlignment="1" applyProtection="1">
      <alignment horizontal="center" vertical="center"/>
    </xf>
    <xf numFmtId="0" fontId="17" fillId="3" borderId="63" xfId="0" applyFont="1" applyFill="1" applyBorder="1" applyAlignment="1" applyProtection="1">
      <alignment horizontal="center" vertical="center"/>
    </xf>
    <xf numFmtId="0" fontId="17" fillId="3" borderId="22" xfId="0" applyFont="1" applyFill="1" applyBorder="1" applyAlignment="1" applyProtection="1">
      <alignment horizontal="center" vertical="center"/>
    </xf>
    <xf numFmtId="0" fontId="41" fillId="3" borderId="61" xfId="0" applyFont="1" applyFill="1" applyBorder="1" applyAlignment="1" applyProtection="1">
      <alignment horizontal="center" vertical="center" wrapText="1"/>
    </xf>
    <xf numFmtId="0" fontId="41" fillId="3" borderId="29" xfId="0" applyFont="1" applyFill="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23" fillId="0" borderId="1" xfId="0" applyFont="1" applyBorder="1" applyAlignment="1" applyProtection="1">
      <alignment horizontal="center" vertical="center" wrapText="1"/>
    </xf>
    <xf numFmtId="0" fontId="23" fillId="0" borderId="6" xfId="0" applyFont="1" applyBorder="1" applyAlignment="1" applyProtection="1">
      <alignment horizontal="center" vertical="center" wrapText="1"/>
    </xf>
    <xf numFmtId="0" fontId="23" fillId="0" borderId="15" xfId="0" applyFont="1" applyBorder="1" applyAlignment="1" applyProtection="1">
      <alignment horizontal="center" vertical="center" wrapText="1"/>
    </xf>
    <xf numFmtId="44" fontId="0" fillId="0" borderId="7" xfId="0" applyNumberFormat="1" applyBorder="1" applyAlignment="1" applyProtection="1">
      <alignment horizontal="center" vertical="center"/>
      <protection locked="0"/>
    </xf>
    <xf numFmtId="44" fontId="0" fillId="0" borderId="2" xfId="0" applyNumberFormat="1" applyBorder="1" applyAlignment="1" applyProtection="1">
      <alignment horizontal="center" vertical="center"/>
      <protection locked="0"/>
    </xf>
    <xf numFmtId="44" fontId="0" fillId="0" borderId="8" xfId="0" applyNumberFormat="1" applyBorder="1" applyAlignment="1" applyProtection="1">
      <alignment horizontal="center" vertical="center"/>
      <protection locked="0"/>
    </xf>
    <xf numFmtId="0" fontId="17" fillId="3" borderId="57" xfId="0" applyFont="1" applyFill="1" applyBorder="1" applyAlignment="1" applyProtection="1">
      <alignment horizontal="center" vertical="center" wrapText="1"/>
    </xf>
    <xf numFmtId="0" fontId="17" fillId="3" borderId="46" xfId="0" applyFont="1" applyFill="1" applyBorder="1" applyAlignment="1" applyProtection="1">
      <alignment horizontal="center" vertical="center" wrapText="1"/>
    </xf>
    <xf numFmtId="0" fontId="23" fillId="0" borderId="10" xfId="0" applyFont="1" applyBorder="1" applyAlignment="1" applyProtection="1">
      <alignment horizontal="center" vertical="center" wrapText="1"/>
      <protection locked="0"/>
    </xf>
    <xf numFmtId="0" fontId="23" fillId="0" borderId="39" xfId="0" applyFont="1" applyBorder="1" applyAlignment="1" applyProtection="1">
      <alignment horizontal="center" vertical="center" wrapText="1"/>
      <protection locked="0"/>
    </xf>
    <xf numFmtId="0" fontId="23" fillId="9" borderId="10" xfId="0" applyFont="1" applyFill="1" applyBorder="1" applyAlignment="1" applyProtection="1">
      <alignment horizontal="center" vertical="center" wrapText="1"/>
      <protection locked="0"/>
    </xf>
    <xf numFmtId="0" fontId="23" fillId="9" borderId="39" xfId="0" applyFont="1" applyFill="1" applyBorder="1" applyAlignment="1" applyProtection="1">
      <alignment horizontal="center" vertical="center" wrapText="1"/>
      <protection locked="0"/>
    </xf>
    <xf numFmtId="9" fontId="23" fillId="9" borderId="10" xfId="3" applyFont="1" applyFill="1" applyBorder="1" applyAlignment="1" applyProtection="1">
      <alignment horizontal="center" vertical="center" wrapText="1"/>
      <protection locked="0"/>
    </xf>
    <xf numFmtId="9" fontId="23" fillId="9" borderId="39" xfId="3" applyFont="1" applyFill="1" applyBorder="1" applyAlignment="1" applyProtection="1">
      <alignment horizontal="center" vertical="center" wrapText="1"/>
      <protection locked="0"/>
    </xf>
    <xf numFmtId="9" fontId="23" fillId="0" borderId="10" xfId="3" applyFont="1" applyBorder="1" applyAlignment="1" applyProtection="1">
      <alignment horizontal="center" vertical="center" wrapText="1"/>
      <protection locked="0"/>
    </xf>
    <xf numFmtId="9" fontId="23" fillId="0" borderId="39" xfId="3" applyFont="1" applyBorder="1" applyAlignment="1" applyProtection="1">
      <alignment horizontal="center" vertical="center" wrapText="1"/>
      <protection locked="0"/>
    </xf>
    <xf numFmtId="0" fontId="33" fillId="3" borderId="15" xfId="0" applyNumberFormat="1" applyFont="1" applyFill="1" applyBorder="1" applyAlignment="1" applyProtection="1">
      <alignment horizontal="center" vertical="center" wrapText="1"/>
    </xf>
    <xf numFmtId="0" fontId="32" fillId="0" borderId="0" xfId="0" applyFont="1" applyAlignment="1" applyProtection="1">
      <alignment horizontal="left"/>
    </xf>
    <xf numFmtId="0" fontId="32" fillId="0" borderId="0" xfId="0" applyFont="1" applyAlignment="1" applyProtection="1">
      <alignment horizontal="left" wrapText="1"/>
    </xf>
    <xf numFmtId="0" fontId="17" fillId="0" borderId="0" xfId="0" applyFont="1" applyAlignment="1" applyProtection="1">
      <alignment horizontal="center"/>
    </xf>
    <xf numFmtId="0" fontId="32" fillId="0" borderId="0" xfId="0" applyFont="1" applyAlignment="1" applyProtection="1">
      <alignment horizontal="center"/>
    </xf>
    <xf numFmtId="0" fontId="28" fillId="0" borderId="0" xfId="0" applyFont="1" applyAlignment="1" applyProtection="1">
      <alignment horizontal="center" wrapText="1"/>
    </xf>
  </cellXfs>
  <cellStyles count="4">
    <cellStyle name="Millares" xfId="1" builtinId="3"/>
    <cellStyle name="Moneda" xfId="2" builtinId="4"/>
    <cellStyle name="Normal" xfId="0" builtinId="0"/>
    <cellStyle name="Porcentaje"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44</xdr:col>
      <xdr:colOff>1343890</xdr:colOff>
      <xdr:row>30</xdr:row>
      <xdr:rowOff>103043</xdr:rowOff>
    </xdr:to>
    <xdr:sp macro="" textlink="">
      <xdr:nvSpPr>
        <xdr:cNvPr id="2" name="1 Rectángulo"/>
        <xdr:cNvSpPr/>
      </xdr:nvSpPr>
      <xdr:spPr>
        <a:xfrm>
          <a:off x="0" y="0"/>
          <a:ext cx="84263345" cy="7238134"/>
        </a:xfrm>
        <a:prstGeom prst="rect">
          <a:avLst/>
        </a:prstGeom>
        <a:solidFill>
          <a:schemeClr val="accent2">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GT"/>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1247775</xdr:colOff>
      <xdr:row>0</xdr:row>
      <xdr:rowOff>180975</xdr:rowOff>
    </xdr:from>
    <xdr:to>
      <xdr:col>6</xdr:col>
      <xdr:colOff>66675</xdr:colOff>
      <xdr:row>3</xdr:row>
      <xdr:rowOff>561975</xdr:rowOff>
    </xdr:to>
    <xdr:pic>
      <xdr:nvPicPr>
        <xdr:cNvPr id="3"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9525" y="180975"/>
          <a:ext cx="2486025" cy="176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314325</xdr:colOff>
      <xdr:row>5</xdr:row>
      <xdr:rowOff>85725</xdr:rowOff>
    </xdr:from>
    <xdr:to>
      <xdr:col>10</xdr:col>
      <xdr:colOff>1852689</xdr:colOff>
      <xdr:row>24</xdr:row>
      <xdr:rowOff>38953</xdr:rowOff>
    </xdr:to>
    <xdr:grpSp>
      <xdr:nvGrpSpPr>
        <xdr:cNvPr id="21" name="76 Grupo"/>
        <xdr:cNvGrpSpPr/>
      </xdr:nvGrpSpPr>
      <xdr:grpSpPr>
        <a:xfrm>
          <a:off x="857250" y="1238250"/>
          <a:ext cx="7481964" cy="3572728"/>
          <a:chOff x="0" y="0"/>
          <a:chExt cx="7141640" cy="3839265"/>
        </a:xfrm>
        <a:solidFill>
          <a:schemeClr val="accent1">
            <a:lumMod val="75000"/>
          </a:schemeClr>
        </a:solidFill>
      </xdr:grpSpPr>
      <xdr:sp macro="" textlink="">
        <xdr:nvSpPr>
          <xdr:cNvPr id="22" name="3 Proceso alternativo"/>
          <xdr:cNvSpPr/>
        </xdr:nvSpPr>
        <xdr:spPr>
          <a:xfrm>
            <a:off x="2263264" y="0"/>
            <a:ext cx="1805525" cy="624371"/>
          </a:xfrm>
          <a:prstGeom prst="flowChartAlternateProcess">
            <a:avLst/>
          </a:prstGeom>
          <a:grpFill/>
          <a:ln>
            <a:noFill/>
          </a:ln>
          <a:effectLst>
            <a:innerShdw blurRad="63500" dist="50800" dir="13500000">
              <a:prstClr val="black">
                <a:alpha val="50000"/>
              </a:prstClr>
            </a:innerShdw>
          </a:effectLst>
          <a:scene3d>
            <a:camera prst="orthographicFront"/>
            <a:lightRig rig="threePt" dir="t"/>
          </a:scene3d>
          <a:sp3d>
            <a:bevelT w="152400" h="50800" prst="softRound"/>
            <a:bevelB/>
          </a:sp3d>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s-GT"/>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GT" sz="1400" b="1">
                <a:solidFill>
                  <a:schemeClr val="bg1"/>
                </a:solidFill>
                <a:latin typeface="Agency FB" pitchFamily="34" charset="0"/>
              </a:rPr>
              <a:t>Asamblea General</a:t>
            </a:r>
          </a:p>
        </xdr:txBody>
      </xdr:sp>
      <xdr:sp macro="" textlink="">
        <xdr:nvSpPr>
          <xdr:cNvPr id="23" name="7 Rectángulo"/>
          <xdr:cNvSpPr/>
        </xdr:nvSpPr>
        <xdr:spPr>
          <a:xfrm>
            <a:off x="2263264" y="951910"/>
            <a:ext cx="1805525" cy="634607"/>
          </a:xfrm>
          <a:prstGeom prst="flowChartAlternateProcess">
            <a:avLst/>
          </a:prstGeom>
          <a:grpFill/>
          <a:ln>
            <a:noFill/>
          </a:ln>
          <a:effectLst>
            <a:innerShdw blurRad="63500" dist="50800" dir="13500000">
              <a:prstClr val="black">
                <a:alpha val="50000"/>
              </a:prstClr>
            </a:innerShdw>
          </a:effectLst>
          <a:scene3d>
            <a:camera prst="orthographicFront"/>
            <a:lightRig rig="threePt" dir="t"/>
          </a:scene3d>
          <a:sp3d>
            <a:bevelT w="152400" h="50800" prst="softRound"/>
            <a:bevelB/>
          </a:sp3d>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s-GT"/>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GT" sz="1400" b="1">
                <a:solidFill>
                  <a:schemeClr val="bg1"/>
                </a:solidFill>
                <a:latin typeface="Agency FB" pitchFamily="34" charset="0"/>
              </a:rPr>
              <a:t>Comité Ejecutivo</a:t>
            </a:r>
          </a:p>
        </xdr:txBody>
      </xdr:sp>
      <xdr:sp macro="" textlink="">
        <xdr:nvSpPr>
          <xdr:cNvPr id="24" name="8 Rectángulo"/>
          <xdr:cNvSpPr/>
        </xdr:nvSpPr>
        <xdr:spPr>
          <a:xfrm>
            <a:off x="5340285" y="501544"/>
            <a:ext cx="1805525" cy="634607"/>
          </a:xfrm>
          <a:prstGeom prst="flowChartAlternateProcess">
            <a:avLst/>
          </a:prstGeom>
          <a:grpFill/>
          <a:ln>
            <a:noFill/>
          </a:ln>
          <a:effectLst>
            <a:innerShdw blurRad="63500" dist="50800" dir="13500000">
              <a:prstClr val="black">
                <a:alpha val="50000"/>
              </a:prstClr>
            </a:innerShdw>
          </a:effectLst>
          <a:scene3d>
            <a:camera prst="orthographicFront"/>
            <a:lightRig rig="threePt" dir="t"/>
          </a:scene3d>
          <a:sp3d>
            <a:bevelT w="152400" h="50800" prst="softRound"/>
            <a:bevelB/>
          </a:sp3d>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s-GT"/>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GT" sz="1400" b="1">
                <a:solidFill>
                  <a:schemeClr val="bg1"/>
                </a:solidFill>
                <a:latin typeface="Agency FB" pitchFamily="34" charset="0"/>
              </a:rPr>
              <a:t>Comisión Técnica Deportiva</a:t>
            </a:r>
          </a:p>
        </xdr:txBody>
      </xdr:sp>
      <xdr:sp macro="" textlink="">
        <xdr:nvSpPr>
          <xdr:cNvPr id="25" name="9 Rectángulo"/>
          <xdr:cNvSpPr/>
        </xdr:nvSpPr>
        <xdr:spPr>
          <a:xfrm>
            <a:off x="5340285" y="1494397"/>
            <a:ext cx="1805525" cy="624371"/>
          </a:xfrm>
          <a:prstGeom prst="flowChartAlternateProcess">
            <a:avLst/>
          </a:prstGeom>
          <a:grpFill/>
          <a:ln>
            <a:noFill/>
          </a:ln>
          <a:effectLst>
            <a:innerShdw blurRad="63500" dist="50800" dir="13500000">
              <a:prstClr val="black">
                <a:alpha val="50000"/>
              </a:prstClr>
            </a:innerShdw>
          </a:effectLst>
          <a:scene3d>
            <a:camera prst="orthographicFront"/>
            <a:lightRig rig="threePt" dir="t"/>
          </a:scene3d>
          <a:sp3d>
            <a:bevelT w="152400" h="50800" prst="softRound"/>
            <a:bevelB/>
          </a:sp3d>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s-GT"/>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GT" sz="1400" b="1">
                <a:solidFill>
                  <a:schemeClr val="bg1"/>
                </a:solidFill>
                <a:latin typeface="Agency FB" pitchFamily="34" charset="0"/>
              </a:rPr>
              <a:t>Órgano Disciplinario</a:t>
            </a:r>
          </a:p>
        </xdr:txBody>
      </xdr:sp>
      <xdr:sp macro="" textlink="">
        <xdr:nvSpPr>
          <xdr:cNvPr id="26" name="10 Rectángulo"/>
          <xdr:cNvSpPr/>
        </xdr:nvSpPr>
        <xdr:spPr>
          <a:xfrm>
            <a:off x="2263264" y="1883350"/>
            <a:ext cx="1805525" cy="624371"/>
          </a:xfrm>
          <a:prstGeom prst="flowChartAlternateProcess">
            <a:avLst/>
          </a:prstGeom>
          <a:grpFill/>
          <a:ln>
            <a:noFill/>
          </a:ln>
          <a:effectLst>
            <a:innerShdw blurRad="63500" dist="50800" dir="13500000">
              <a:prstClr val="black">
                <a:alpha val="50000"/>
              </a:prstClr>
            </a:innerShdw>
          </a:effectLst>
          <a:scene3d>
            <a:camera prst="orthographicFront"/>
            <a:lightRig rig="threePt" dir="t"/>
          </a:scene3d>
          <a:sp3d>
            <a:bevelT w="152400" h="50800" prst="softRound"/>
            <a:bevelB/>
          </a:sp3d>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s-GT"/>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GT" sz="1400" b="1">
                <a:solidFill>
                  <a:schemeClr val="bg1"/>
                </a:solidFill>
                <a:latin typeface="Agency FB" pitchFamily="34" charset="0"/>
              </a:rPr>
              <a:t>Gerencia Administrativa</a:t>
            </a:r>
          </a:p>
        </xdr:txBody>
      </xdr:sp>
      <xdr:sp macro="" textlink="">
        <xdr:nvSpPr>
          <xdr:cNvPr id="27" name="11 Rectángulo"/>
          <xdr:cNvSpPr/>
        </xdr:nvSpPr>
        <xdr:spPr>
          <a:xfrm>
            <a:off x="0" y="3080914"/>
            <a:ext cx="1805525" cy="696021"/>
          </a:xfrm>
          <a:prstGeom prst="flowChartAlternateProcess">
            <a:avLst/>
          </a:prstGeom>
          <a:grpFill/>
          <a:ln>
            <a:noFill/>
          </a:ln>
          <a:effectLst>
            <a:innerShdw blurRad="63500" dist="50800" dir="13500000">
              <a:prstClr val="black">
                <a:alpha val="50000"/>
              </a:prstClr>
            </a:innerShdw>
          </a:effectLst>
          <a:scene3d>
            <a:camera prst="orthographicFront"/>
            <a:lightRig rig="threePt" dir="t"/>
          </a:scene3d>
          <a:sp3d>
            <a:bevelT w="152400" h="50800" prst="softRound"/>
            <a:bevelB/>
          </a:sp3d>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s-GT"/>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GT" sz="1400" b="1">
                <a:solidFill>
                  <a:schemeClr val="bg1"/>
                </a:solidFill>
                <a:latin typeface="Agency FB" pitchFamily="34" charset="0"/>
              </a:rPr>
              <a:t>Técnico</a:t>
            </a:r>
          </a:p>
        </xdr:txBody>
      </xdr:sp>
      <xdr:sp macro="" textlink="">
        <xdr:nvSpPr>
          <xdr:cNvPr id="28" name="12 Rectángulo"/>
          <xdr:cNvSpPr/>
        </xdr:nvSpPr>
        <xdr:spPr>
          <a:xfrm>
            <a:off x="2263264" y="3080914"/>
            <a:ext cx="1805525" cy="757434"/>
          </a:xfrm>
          <a:prstGeom prst="flowChartAlternateProcess">
            <a:avLst/>
          </a:prstGeom>
          <a:grpFill/>
          <a:ln>
            <a:noFill/>
          </a:ln>
          <a:effectLst>
            <a:innerShdw blurRad="63500" dist="50800" dir="13500000">
              <a:prstClr val="black">
                <a:alpha val="50000"/>
              </a:prstClr>
            </a:innerShdw>
          </a:effectLst>
          <a:scene3d>
            <a:camera prst="orthographicFront"/>
            <a:lightRig rig="threePt" dir="t"/>
          </a:scene3d>
          <a:sp3d>
            <a:bevelT w="152400" h="50800" prst="softRound"/>
            <a:bevelB/>
          </a:sp3d>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s-GT"/>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GT" sz="1400" b="1">
                <a:solidFill>
                  <a:schemeClr val="bg1"/>
                </a:solidFill>
                <a:latin typeface="Agency FB" pitchFamily="34" charset="0"/>
              </a:rPr>
              <a:t>Contador General</a:t>
            </a:r>
          </a:p>
        </xdr:txBody>
      </xdr:sp>
      <xdr:cxnSp macro="">
        <xdr:nvCxnSpPr>
          <xdr:cNvPr id="29" name="15 Conector recto"/>
          <xdr:cNvCxnSpPr/>
        </xdr:nvCxnSpPr>
        <xdr:spPr>
          <a:xfrm>
            <a:off x="3161788" y="624371"/>
            <a:ext cx="0" cy="348010"/>
          </a:xfrm>
          <a:prstGeom prst="line">
            <a:avLst/>
          </a:prstGeom>
          <a:grpFill/>
          <a:ln w="25400">
            <a:solidFill>
              <a:schemeClr val="tx2"/>
            </a:solidFill>
          </a:ln>
          <a:effectLst>
            <a:innerShdw blurRad="63500" dist="50800" dir="13500000">
              <a:prstClr val="black">
                <a:alpha val="50000"/>
              </a:prstClr>
            </a:innerShdw>
          </a:effectLst>
          <a:scene3d>
            <a:camera prst="orthographicFront"/>
            <a:lightRig rig="threePt" dir="t"/>
          </a:scene3d>
          <a:sp3d>
            <a:bevelT w="152400" h="50800" prst="softRound"/>
            <a:bevelB/>
          </a:sp3d>
        </xdr:spPr>
        <xdr:style>
          <a:lnRef idx="1">
            <a:schemeClr val="accent1"/>
          </a:lnRef>
          <a:fillRef idx="0">
            <a:schemeClr val="accent1"/>
          </a:fillRef>
          <a:effectRef idx="0">
            <a:schemeClr val="accent1"/>
          </a:effectRef>
          <a:fontRef idx="minor">
            <a:schemeClr val="tx1"/>
          </a:fontRef>
        </xdr:style>
      </xdr:cxnSp>
      <xdr:cxnSp macro="">
        <xdr:nvCxnSpPr>
          <xdr:cNvPr id="30" name="18 Conector recto"/>
          <xdr:cNvCxnSpPr/>
        </xdr:nvCxnSpPr>
        <xdr:spPr>
          <a:xfrm>
            <a:off x="3161788" y="1596753"/>
            <a:ext cx="0" cy="286597"/>
          </a:xfrm>
          <a:prstGeom prst="line">
            <a:avLst/>
          </a:prstGeom>
          <a:grpFill/>
          <a:ln w="25400">
            <a:solidFill>
              <a:schemeClr val="tx2"/>
            </a:solidFill>
          </a:ln>
          <a:effectLst>
            <a:innerShdw blurRad="63500" dist="50800" dir="13500000">
              <a:prstClr val="black">
                <a:alpha val="50000"/>
              </a:prstClr>
            </a:innerShdw>
          </a:effectLst>
          <a:scene3d>
            <a:camera prst="orthographicFront"/>
            <a:lightRig rig="threePt" dir="t"/>
          </a:scene3d>
          <a:sp3d>
            <a:bevelT w="152400" h="50800" prst="softRound"/>
            <a:bevelB/>
          </a:sp3d>
        </xdr:spPr>
        <xdr:style>
          <a:lnRef idx="1">
            <a:schemeClr val="accent1"/>
          </a:lnRef>
          <a:fillRef idx="0">
            <a:schemeClr val="accent1"/>
          </a:fillRef>
          <a:effectRef idx="0">
            <a:schemeClr val="accent1"/>
          </a:effectRef>
          <a:fontRef idx="minor">
            <a:schemeClr val="tx1"/>
          </a:fontRef>
        </xdr:style>
      </xdr:cxnSp>
      <xdr:cxnSp macro="">
        <xdr:nvCxnSpPr>
          <xdr:cNvPr id="31" name="21 Conector recto"/>
          <xdr:cNvCxnSpPr/>
        </xdr:nvCxnSpPr>
        <xdr:spPr>
          <a:xfrm>
            <a:off x="3161788" y="2507721"/>
            <a:ext cx="0" cy="573193"/>
          </a:xfrm>
          <a:prstGeom prst="line">
            <a:avLst/>
          </a:prstGeom>
          <a:grpFill/>
          <a:ln w="25400">
            <a:solidFill>
              <a:schemeClr val="tx2"/>
            </a:solidFill>
          </a:ln>
          <a:effectLst>
            <a:innerShdw blurRad="63500" dist="50800" dir="13500000">
              <a:prstClr val="black">
                <a:alpha val="50000"/>
              </a:prstClr>
            </a:innerShdw>
          </a:effectLst>
          <a:scene3d>
            <a:camera prst="orthographicFront"/>
            <a:lightRig rig="threePt" dir="t"/>
          </a:scene3d>
          <a:sp3d>
            <a:bevelT w="152400" h="50800" prst="softRound"/>
            <a:bevelB/>
          </a:sp3d>
        </xdr:spPr>
        <xdr:style>
          <a:lnRef idx="1">
            <a:schemeClr val="accent1"/>
          </a:lnRef>
          <a:fillRef idx="0">
            <a:schemeClr val="accent1"/>
          </a:fillRef>
          <a:effectRef idx="0">
            <a:schemeClr val="accent1"/>
          </a:effectRef>
          <a:fontRef idx="minor">
            <a:schemeClr val="tx1"/>
          </a:fontRef>
        </xdr:style>
      </xdr:cxnSp>
      <xdr:cxnSp macro="">
        <xdr:nvCxnSpPr>
          <xdr:cNvPr id="32" name="28 Conector recto"/>
          <xdr:cNvCxnSpPr/>
        </xdr:nvCxnSpPr>
        <xdr:spPr>
          <a:xfrm>
            <a:off x="4068789" y="1279449"/>
            <a:ext cx="788328" cy="20471"/>
          </a:xfrm>
          <a:prstGeom prst="line">
            <a:avLst/>
          </a:prstGeom>
          <a:grpFill/>
          <a:ln w="25400">
            <a:solidFill>
              <a:schemeClr val="tx2"/>
            </a:solidFill>
          </a:ln>
          <a:effectLst>
            <a:innerShdw blurRad="63500" dist="50800" dir="13500000">
              <a:prstClr val="black">
                <a:alpha val="50000"/>
              </a:prstClr>
            </a:innerShdw>
          </a:effectLst>
          <a:scene3d>
            <a:camera prst="orthographicFront"/>
            <a:lightRig rig="threePt" dir="t"/>
          </a:scene3d>
          <a:sp3d>
            <a:bevelT w="152400" h="50800" prst="softRound"/>
            <a:bevelB/>
          </a:sp3d>
        </xdr:spPr>
        <xdr:style>
          <a:lnRef idx="1">
            <a:schemeClr val="accent1"/>
          </a:lnRef>
          <a:fillRef idx="0">
            <a:schemeClr val="accent1"/>
          </a:fillRef>
          <a:effectRef idx="0">
            <a:schemeClr val="accent1"/>
          </a:effectRef>
          <a:fontRef idx="minor">
            <a:schemeClr val="tx1"/>
          </a:fontRef>
        </xdr:style>
      </xdr:cxnSp>
      <xdr:cxnSp macro="">
        <xdr:nvCxnSpPr>
          <xdr:cNvPr id="33" name="32 Conector recto"/>
          <xdr:cNvCxnSpPr/>
        </xdr:nvCxnSpPr>
        <xdr:spPr>
          <a:xfrm>
            <a:off x="4857117" y="839319"/>
            <a:ext cx="0" cy="992853"/>
          </a:xfrm>
          <a:prstGeom prst="line">
            <a:avLst/>
          </a:prstGeom>
          <a:grpFill/>
          <a:ln w="25400">
            <a:solidFill>
              <a:schemeClr val="tx2"/>
            </a:solidFill>
          </a:ln>
          <a:effectLst>
            <a:innerShdw blurRad="63500" dist="50800" dir="13500000">
              <a:prstClr val="black">
                <a:alpha val="50000"/>
              </a:prstClr>
            </a:innerShdw>
          </a:effectLst>
          <a:scene3d>
            <a:camera prst="orthographicFront"/>
            <a:lightRig rig="threePt" dir="t"/>
          </a:scene3d>
          <a:sp3d>
            <a:bevelT w="152400" h="50800" prst="softRound"/>
            <a:bevelB/>
          </a:sp3d>
        </xdr:spPr>
        <xdr:style>
          <a:lnRef idx="1">
            <a:schemeClr val="accent1"/>
          </a:lnRef>
          <a:fillRef idx="0">
            <a:schemeClr val="accent1"/>
          </a:fillRef>
          <a:effectRef idx="0">
            <a:schemeClr val="accent1"/>
          </a:effectRef>
          <a:fontRef idx="minor">
            <a:schemeClr val="tx1"/>
          </a:fontRef>
        </xdr:style>
      </xdr:cxnSp>
      <xdr:cxnSp macro="">
        <xdr:nvCxnSpPr>
          <xdr:cNvPr id="34" name="47 Conector recto"/>
          <xdr:cNvCxnSpPr/>
        </xdr:nvCxnSpPr>
        <xdr:spPr>
          <a:xfrm>
            <a:off x="932431" y="2794318"/>
            <a:ext cx="2237834" cy="20471"/>
          </a:xfrm>
          <a:prstGeom prst="line">
            <a:avLst/>
          </a:prstGeom>
          <a:grpFill/>
          <a:ln w="25400">
            <a:solidFill>
              <a:schemeClr val="tx2"/>
            </a:solidFill>
          </a:ln>
          <a:effectLst>
            <a:innerShdw blurRad="63500" dist="50800" dir="13500000">
              <a:prstClr val="black">
                <a:alpha val="50000"/>
              </a:prstClr>
            </a:innerShdw>
          </a:effectLst>
          <a:scene3d>
            <a:camera prst="orthographicFront"/>
            <a:lightRig rig="threePt" dir="t"/>
          </a:scene3d>
          <a:sp3d>
            <a:bevelT w="152400" h="50800" prst="softRound"/>
            <a:bevelB/>
          </a:sp3d>
        </xdr:spPr>
        <xdr:style>
          <a:lnRef idx="1">
            <a:schemeClr val="accent1"/>
          </a:lnRef>
          <a:fillRef idx="0">
            <a:schemeClr val="accent1"/>
          </a:fillRef>
          <a:effectRef idx="0">
            <a:schemeClr val="accent1"/>
          </a:effectRef>
          <a:fontRef idx="minor">
            <a:schemeClr val="tx1"/>
          </a:fontRef>
        </xdr:style>
      </xdr:cxnSp>
      <xdr:cxnSp macro="">
        <xdr:nvCxnSpPr>
          <xdr:cNvPr id="35" name="53 Conector recto"/>
          <xdr:cNvCxnSpPr/>
        </xdr:nvCxnSpPr>
        <xdr:spPr>
          <a:xfrm>
            <a:off x="932431" y="2794318"/>
            <a:ext cx="0" cy="286597"/>
          </a:xfrm>
          <a:prstGeom prst="line">
            <a:avLst/>
          </a:prstGeom>
          <a:grpFill/>
          <a:ln w="25400">
            <a:solidFill>
              <a:schemeClr val="tx2"/>
            </a:solidFill>
          </a:ln>
          <a:effectLst>
            <a:innerShdw blurRad="63500" dist="50800" dir="13500000">
              <a:prstClr val="black">
                <a:alpha val="50000"/>
              </a:prstClr>
            </a:innerShdw>
          </a:effectLst>
          <a:scene3d>
            <a:camera prst="orthographicFront"/>
            <a:lightRig rig="threePt" dir="t"/>
          </a:scene3d>
          <a:sp3d>
            <a:bevelT w="152400" h="50800" prst="softRound"/>
            <a:bevelB/>
          </a:sp3d>
        </xdr:spPr>
        <xdr:style>
          <a:lnRef idx="1">
            <a:schemeClr val="accent1"/>
          </a:lnRef>
          <a:fillRef idx="0">
            <a:schemeClr val="accent1"/>
          </a:fillRef>
          <a:effectRef idx="0">
            <a:schemeClr val="accent1"/>
          </a:effectRef>
          <a:fontRef idx="minor">
            <a:schemeClr val="tx1"/>
          </a:fontRef>
        </xdr:style>
      </xdr:cxnSp>
      <xdr:cxnSp macro="">
        <xdr:nvCxnSpPr>
          <xdr:cNvPr id="36" name="58 Conector recto"/>
          <xdr:cNvCxnSpPr/>
        </xdr:nvCxnSpPr>
        <xdr:spPr>
          <a:xfrm>
            <a:off x="4865593" y="839319"/>
            <a:ext cx="474692" cy="0"/>
          </a:xfrm>
          <a:prstGeom prst="line">
            <a:avLst/>
          </a:prstGeom>
          <a:grpFill/>
          <a:ln w="25400">
            <a:solidFill>
              <a:schemeClr val="tx2"/>
            </a:solidFill>
          </a:ln>
          <a:effectLst>
            <a:innerShdw blurRad="63500" dist="50800" dir="13500000">
              <a:prstClr val="black">
                <a:alpha val="50000"/>
              </a:prstClr>
            </a:innerShdw>
          </a:effectLst>
          <a:scene3d>
            <a:camera prst="orthographicFront"/>
            <a:lightRig rig="threePt" dir="t"/>
          </a:scene3d>
          <a:sp3d>
            <a:bevelT w="152400" h="50800" prst="softRound"/>
            <a:bevelB/>
          </a:sp3d>
        </xdr:spPr>
        <xdr:style>
          <a:lnRef idx="1">
            <a:schemeClr val="accent1"/>
          </a:lnRef>
          <a:fillRef idx="0">
            <a:schemeClr val="accent1"/>
          </a:fillRef>
          <a:effectRef idx="0">
            <a:schemeClr val="accent1"/>
          </a:effectRef>
          <a:fontRef idx="minor">
            <a:schemeClr val="tx1"/>
          </a:fontRef>
        </xdr:style>
      </xdr:cxnSp>
      <xdr:cxnSp macro="">
        <xdr:nvCxnSpPr>
          <xdr:cNvPr id="54" name="63 Conector recto"/>
          <xdr:cNvCxnSpPr/>
        </xdr:nvCxnSpPr>
        <xdr:spPr>
          <a:xfrm>
            <a:off x="4865593" y="1832172"/>
            <a:ext cx="474692" cy="0"/>
          </a:xfrm>
          <a:prstGeom prst="line">
            <a:avLst/>
          </a:prstGeom>
          <a:grpFill/>
          <a:ln w="25400">
            <a:solidFill>
              <a:schemeClr val="tx2"/>
            </a:solidFill>
          </a:ln>
          <a:effectLst>
            <a:innerShdw blurRad="63500" dist="50800" dir="13500000">
              <a:prstClr val="black">
                <a:alpha val="50000"/>
              </a:prstClr>
            </a:innerShdw>
          </a:effectLst>
          <a:scene3d>
            <a:camera prst="orthographicFront"/>
            <a:lightRig rig="threePt" dir="t"/>
          </a:scene3d>
          <a:sp3d>
            <a:bevelT w="152400" h="50800" prst="softRound"/>
            <a:bevelB/>
          </a:sp3d>
        </xdr:spPr>
        <xdr:style>
          <a:lnRef idx="1">
            <a:schemeClr val="accent1"/>
          </a:lnRef>
          <a:fillRef idx="0">
            <a:schemeClr val="accent1"/>
          </a:fillRef>
          <a:effectRef idx="0">
            <a:schemeClr val="accent1"/>
          </a:effectRef>
          <a:fontRef idx="minor">
            <a:schemeClr val="tx1"/>
          </a:fontRef>
        </xdr:style>
      </xdr:cxnSp>
      <xdr:sp macro="" textlink="">
        <xdr:nvSpPr>
          <xdr:cNvPr id="55" name="66 Rectángulo"/>
          <xdr:cNvSpPr/>
        </xdr:nvSpPr>
        <xdr:spPr>
          <a:xfrm>
            <a:off x="4518051" y="3039972"/>
            <a:ext cx="1780095" cy="736963"/>
          </a:xfrm>
          <a:prstGeom prst="flowChartAlternateProcess">
            <a:avLst/>
          </a:prstGeom>
          <a:grpFill/>
          <a:ln>
            <a:noFill/>
          </a:ln>
          <a:effectLst>
            <a:innerShdw blurRad="63500" dist="50800" dir="13500000">
              <a:prstClr val="black">
                <a:alpha val="50000"/>
              </a:prstClr>
            </a:innerShdw>
          </a:effectLst>
          <a:scene3d>
            <a:camera prst="orthographicFront"/>
            <a:lightRig rig="threePt" dir="t"/>
          </a:scene3d>
          <a:sp3d>
            <a:bevelT w="152400" h="50800" prst="softRound"/>
            <a:bevelB/>
          </a:sp3d>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es-GT"/>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s-GT" sz="1400" b="1">
                <a:solidFill>
                  <a:schemeClr val="bg1"/>
                </a:solidFill>
                <a:latin typeface="Agency FB" pitchFamily="34" charset="0"/>
              </a:rPr>
              <a:t>Asistente administrativo-contable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LuisS\Google%20Drive\1%20EGD%202015\1%20Taller%20MEGD%20REVISAR\Users\LuisS_2\Google%20Drive\1%20EGD\1%20Reuniones%20y%20Talleres\Talleres%202013\1er%20Taller%20MEGD%20Enero\FDN\PAT%20V%20221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LuisS\Google%20Drive\1%20EGD%202015\1%20Taller%20MEGD%20REVISAR\EGD-ESTRATEGIA%202014%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aracaidismo\Documents\2015\POA%202015\PAT%202015%20ASAMBLEA%2013ABRIL%202015VERSION%202%2014ABRIL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
      <sheetName val="IND"/>
      <sheetName val="INT"/>
      <sheetName val="ORG"/>
      <sheetName val="ORG-DIR"/>
      <sheetName val="BASE"/>
      <sheetName val="1"/>
      <sheetName val="T1"/>
      <sheetName val="T2"/>
      <sheetName val="T3"/>
      <sheetName val="T4"/>
      <sheetName val="T5"/>
      <sheetName val="T6"/>
      <sheetName val="T7"/>
      <sheetName val="T8"/>
      <sheetName val="2"/>
      <sheetName val="T9"/>
      <sheetName val="T10"/>
      <sheetName val="T11"/>
      <sheetName val="T12"/>
      <sheetName val="T13"/>
      <sheetName val="T14"/>
      <sheetName val="3"/>
      <sheetName val="T15"/>
      <sheetName val="T16"/>
      <sheetName val="T17"/>
      <sheetName val="4"/>
      <sheetName val="T18"/>
      <sheetName val="5"/>
      <sheetName val="T19"/>
      <sheetName val="T20"/>
      <sheetName val="T21"/>
      <sheetName val="T22"/>
      <sheetName val="T23"/>
      <sheetName val="T24"/>
      <sheetName val="6"/>
      <sheetName val="T25"/>
      <sheetName val="T26"/>
      <sheetName val="T27"/>
      <sheetName val="7"/>
      <sheetName val="T28"/>
      <sheetName val="T29"/>
      <sheetName val="P1"/>
      <sheetName val="P2"/>
      <sheetName val="P3"/>
      <sheetName val="B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3">
          <cell r="A3" t="str">
            <v>FEDERACIÓN DEPORTIVA NACIONAL DE</v>
          </cell>
          <cell r="AD3" t="str">
            <v>Exhibiciones</v>
          </cell>
          <cell r="AH3" t="str">
            <v>ADD</v>
          </cell>
          <cell r="AK3" t="str">
            <v>Promoción Deportiva</v>
          </cell>
          <cell r="AM3" t="str">
            <v>Charla</v>
          </cell>
          <cell r="AN3" t="str">
            <v>Interna</v>
          </cell>
          <cell r="AP3" t="str">
            <v>Charla</v>
          </cell>
          <cell r="AQ3" t="str">
            <v>Interna</v>
          </cell>
          <cell r="AS3" t="str">
            <v>Charla</v>
          </cell>
          <cell r="AT3" t="str">
            <v>Interna</v>
          </cell>
          <cell r="AV3" t="str">
            <v>Charla</v>
          </cell>
          <cell r="AW3" t="str">
            <v>Interna</v>
          </cell>
          <cell r="AY3" t="str">
            <v>Charla</v>
          </cell>
          <cell r="AZ3" t="str">
            <v>Interna</v>
          </cell>
          <cell r="BB3" t="str">
            <v>Charla</v>
          </cell>
          <cell r="BC3" t="str">
            <v>Selecciones</v>
          </cell>
          <cell r="BD3" t="str">
            <v>Congreso</v>
          </cell>
          <cell r="BF3" t="str">
            <v>Jornada Científica Nacional de la FADN</v>
          </cell>
          <cell r="BG3" t="str">
            <v>Asamblea</v>
          </cell>
          <cell r="BK3" t="str">
            <v xml:space="preserve">Clasificatoria </v>
          </cell>
          <cell r="BM3" t="str">
            <v>Clasificatoria</v>
          </cell>
          <cell r="BP3" t="str">
            <v>Preparación</v>
          </cell>
          <cell r="BQ3" t="str">
            <v>Preparación General</v>
          </cell>
          <cell r="BS3" t="str">
            <v>Deportistas Departamentales Priorizados</v>
          </cell>
          <cell r="BT3" t="str">
            <v>CDAG</v>
          </cell>
          <cell r="BV3" t="str">
            <v>Enero</v>
          </cell>
          <cell r="BW3" t="str">
            <v>Chequeo Médico General</v>
          </cell>
          <cell r="BX3" t="str">
            <v>Selecciones Nacionales</v>
          </cell>
          <cell r="BY3" t="str">
            <v>Mas</v>
          </cell>
          <cell r="BZ3" t="str">
            <v>FADN</v>
          </cell>
        </row>
        <row r="4">
          <cell r="A4" t="str">
            <v>ASOCIACIÓN DEPORTIVA NACIONAL DE</v>
          </cell>
          <cell r="AD4" t="str">
            <v>Ferias Deportivas</v>
          </cell>
          <cell r="AH4" t="str">
            <v>Atletas Priorizados</v>
          </cell>
          <cell r="AK4" t="str">
            <v>Capacitación</v>
          </cell>
          <cell r="AM4" t="str">
            <v>Conferencia</v>
          </cell>
          <cell r="AN4" t="str">
            <v>Externa</v>
          </cell>
          <cell r="AP4" t="str">
            <v>Conferencia</v>
          </cell>
          <cell r="AQ4" t="str">
            <v>Externa</v>
          </cell>
          <cell r="AS4" t="str">
            <v>Conferencia</v>
          </cell>
          <cell r="AT4" t="str">
            <v>Externa</v>
          </cell>
          <cell r="AV4" t="str">
            <v>Conferencia</v>
          </cell>
          <cell r="AW4" t="str">
            <v>Externa</v>
          </cell>
          <cell r="AY4" t="str">
            <v>Conferencia</v>
          </cell>
          <cell r="AZ4" t="str">
            <v>Externa</v>
          </cell>
          <cell r="BB4" t="str">
            <v>Conferencia</v>
          </cell>
          <cell r="BC4" t="str">
            <v>ADD</v>
          </cell>
          <cell r="BD4" t="str">
            <v>Investigación</v>
          </cell>
          <cell r="BF4" t="str">
            <v>Jornada Científica Nacional de CDAG</v>
          </cell>
          <cell r="BG4" t="str">
            <v>Reunión Comité Ejecutivo</v>
          </cell>
          <cell r="BK4" t="str">
            <v>Fundamental</v>
          </cell>
          <cell r="BM4" t="str">
            <v>Fundamental</v>
          </cell>
          <cell r="BP4" t="str">
            <v>Competitivo</v>
          </cell>
          <cell r="BQ4" t="str">
            <v>Preparación Especial</v>
          </cell>
          <cell r="BS4" t="str">
            <v>Preselecciones Nacionales</v>
          </cell>
          <cell r="BT4" t="str">
            <v>COG</v>
          </cell>
          <cell r="BV4" t="str">
            <v>Febrero</v>
          </cell>
          <cell r="BW4" t="str">
            <v>Pruebas Funcionales</v>
          </cell>
          <cell r="BX4" t="str">
            <v>Deportistas Priorizados</v>
          </cell>
          <cell r="BY4" t="str">
            <v>Fem</v>
          </cell>
          <cell r="BZ4" t="str">
            <v>CDAG</v>
          </cell>
        </row>
        <row r="5">
          <cell r="A5" t="str">
            <v>SELECCIONE OPCIÓN</v>
          </cell>
          <cell r="AD5" t="str">
            <v>Promoción por Radio</v>
          </cell>
          <cell r="AH5" t="str">
            <v>Selecciones Nacionales</v>
          </cell>
          <cell r="AK5" t="str">
            <v>Desarrollo Competitivo</v>
          </cell>
          <cell r="AM5" t="str">
            <v>Taller</v>
          </cell>
          <cell r="AP5" t="str">
            <v>Taller</v>
          </cell>
          <cell r="AS5" t="str">
            <v>Taller</v>
          </cell>
          <cell r="AV5" t="str">
            <v>Taller</v>
          </cell>
          <cell r="AY5" t="str">
            <v>Taller</v>
          </cell>
          <cell r="BB5" t="str">
            <v>Taller</v>
          </cell>
          <cell r="BC5" t="str">
            <v>Deportistas Priorizados</v>
          </cell>
          <cell r="BD5" t="str">
            <v>Identificación del Banco de Problemas del Deporte</v>
          </cell>
          <cell r="BG5" t="str">
            <v>Reunión de Trabajo Internacional</v>
          </cell>
          <cell r="BK5" t="str">
            <v>Preparatoria</v>
          </cell>
          <cell r="BM5" t="str">
            <v>Preparatoria</v>
          </cell>
          <cell r="BQ5" t="str">
            <v>Preparación Precompetitiva</v>
          </cell>
          <cell r="BS5" t="str">
            <v>Selecciones Nacionales</v>
          </cell>
          <cell r="BT5" t="str">
            <v>DIGEF</v>
          </cell>
          <cell r="BV5" t="str">
            <v>Marzo</v>
          </cell>
          <cell r="BY5" t="str">
            <v>Mas y Fem</v>
          </cell>
          <cell r="BZ5" t="str">
            <v>COG</v>
          </cell>
        </row>
        <row r="6">
          <cell r="AD6" t="str">
            <v>Promoción por Televisión</v>
          </cell>
          <cell r="AK6" t="str">
            <v>Infraestructura</v>
          </cell>
          <cell r="AM6" t="str">
            <v>Clínica</v>
          </cell>
          <cell r="AP6" t="str">
            <v>Clínica</v>
          </cell>
          <cell r="AS6" t="str">
            <v>Clínica</v>
          </cell>
          <cell r="AV6" t="str">
            <v>Clínica</v>
          </cell>
          <cell r="AY6" t="str">
            <v>Clínica</v>
          </cell>
          <cell r="BB6" t="str">
            <v>Clínica</v>
          </cell>
          <cell r="BC6" t="str">
            <v>Entrenadores</v>
          </cell>
          <cell r="BD6" t="str">
            <v>Seminario</v>
          </cell>
          <cell r="BG6" t="str">
            <v>Reunión de Trabajo Nacional</v>
          </cell>
          <cell r="BQ6" t="str">
            <v>Preparación Competitiva</v>
          </cell>
          <cell r="BT6" t="str">
            <v>FADN</v>
          </cell>
          <cell r="BV6" t="str">
            <v>Abril</v>
          </cell>
          <cell r="BZ6" t="str">
            <v>Otros</v>
          </cell>
        </row>
        <row r="7">
          <cell r="AD7" t="str">
            <v>Promoción Escrita</v>
          </cell>
          <cell r="AK7" t="str">
            <v>Implementación</v>
          </cell>
          <cell r="BD7" t="str">
            <v>Programa de Preparación del Deportista</v>
          </cell>
          <cell r="BT7" t="str">
            <v>Gobierno</v>
          </cell>
          <cell r="BV7" t="str">
            <v>Mayo</v>
          </cell>
        </row>
        <row r="8">
          <cell r="AD8" t="str">
            <v>Promoción por Internet</v>
          </cell>
          <cell r="AK8" t="str">
            <v>Otros</v>
          </cell>
          <cell r="BD8" t="str">
            <v>Otros</v>
          </cell>
          <cell r="BT8" t="str">
            <v>Iniciativa Privada</v>
          </cell>
          <cell r="BV8" t="str">
            <v>Junio</v>
          </cell>
        </row>
        <row r="9">
          <cell r="AD9" t="str">
            <v>Otros Medios</v>
          </cell>
          <cell r="BT9" t="str">
            <v>Otra Institución</v>
          </cell>
          <cell r="BV9" t="str">
            <v>Julio</v>
          </cell>
        </row>
        <row r="10">
          <cell r="BV10" t="str">
            <v>Agosto</v>
          </cell>
        </row>
        <row r="11">
          <cell r="BV11" t="str">
            <v>Septiembre</v>
          </cell>
        </row>
        <row r="12">
          <cell r="BV12" t="str">
            <v>Octubre</v>
          </cell>
        </row>
        <row r="13">
          <cell r="BV13" t="str">
            <v>Noviembre</v>
          </cell>
        </row>
        <row r="14">
          <cell r="BV14" t="str">
            <v>Diciembre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POR"/>
      <sheetName val="INT 1"/>
      <sheetName val="BASE L."/>
      <sheetName val="ORG 2"/>
      <sheetName val="ORG 1"/>
      <sheetName val="BRECHAS "/>
      <sheetName val="ASOCIACIONES"/>
      <sheetName val="RESCOMP"/>
      <sheetName val="FODA"/>
      <sheetName val="ArbPro"/>
      <sheetName val="INT 2"/>
      <sheetName val="MVV"/>
      <sheetName val="OB EST"/>
      <sheetName val="Metas"/>
      <sheetName val="INT 3"/>
      <sheetName val="MAPA ESTR. 2"/>
    </sheetNames>
    <sheetDataSet>
      <sheetData sheetId="0">
        <row r="4">
          <cell r="A4" t="str">
            <v>Federación Deportiva Nacional de</v>
          </cell>
        </row>
        <row r="5">
          <cell r="A5" t="str">
            <v>Asociación Deportiva Nacional de</v>
          </cell>
        </row>
        <row r="6">
          <cell r="A6" t="str">
            <v>Seleccione Opción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POR"/>
      <sheetName val="IND"/>
      <sheetName val="INT"/>
      <sheetName val="ORG"/>
      <sheetName val="ORG-DIR"/>
      <sheetName val="BASE"/>
      <sheetName val="FODA"/>
      <sheetName val="1"/>
      <sheetName val="C1"/>
      <sheetName val="2"/>
      <sheetName val="C2.1"/>
      <sheetName val="C2.2"/>
      <sheetName val="C2.3"/>
      <sheetName val="3"/>
      <sheetName val="C3.1"/>
      <sheetName val="C3.2"/>
      <sheetName val="4"/>
      <sheetName val="C4.1"/>
      <sheetName val="C4.2"/>
      <sheetName val="5"/>
      <sheetName val="C5.1"/>
      <sheetName val="C5.2"/>
      <sheetName val="P1"/>
      <sheetName val="P2"/>
      <sheetName val="P3"/>
      <sheetName val="A1"/>
      <sheetName val="A2"/>
      <sheetName val="A3"/>
    </sheetNames>
    <sheetDataSet>
      <sheetData sheetId="0">
        <row r="3">
          <cell r="G3" t="str">
            <v>Alta Verapaz</v>
          </cell>
        </row>
        <row r="4">
          <cell r="G4" t="str">
            <v>Baja Verapaz</v>
          </cell>
        </row>
        <row r="5">
          <cell r="G5" t="str">
            <v>Chimaltenango</v>
          </cell>
        </row>
        <row r="6">
          <cell r="G6" t="str">
            <v>Chiquimula</v>
          </cell>
        </row>
        <row r="7">
          <cell r="G7" t="str">
            <v>El Progreso</v>
          </cell>
        </row>
        <row r="8">
          <cell r="G8" t="str">
            <v>Escuintla</v>
          </cell>
        </row>
        <row r="9">
          <cell r="G9" t="str">
            <v>Guatemala</v>
          </cell>
        </row>
        <row r="10">
          <cell r="G10" t="str">
            <v>Huehuetenango</v>
          </cell>
        </row>
        <row r="11">
          <cell r="G11" t="str">
            <v>Izabal</v>
          </cell>
        </row>
        <row r="12">
          <cell r="G12" t="str">
            <v>Jalapa</v>
          </cell>
        </row>
        <row r="13">
          <cell r="G13" t="str">
            <v>Jutiapa</v>
          </cell>
        </row>
        <row r="14">
          <cell r="G14" t="str">
            <v>Petén</v>
          </cell>
        </row>
        <row r="15">
          <cell r="G15" t="str">
            <v>Quetzaltenango</v>
          </cell>
        </row>
        <row r="16">
          <cell r="G16" t="str">
            <v>Quiché</v>
          </cell>
        </row>
        <row r="17">
          <cell r="G17" t="str">
            <v>Retalhuleu</v>
          </cell>
        </row>
        <row r="18">
          <cell r="G18" t="str">
            <v>Sacatepéquez</v>
          </cell>
        </row>
        <row r="19">
          <cell r="G19" t="str">
            <v>San Marcos</v>
          </cell>
        </row>
        <row r="20">
          <cell r="G20" t="str">
            <v>Santa Rosa</v>
          </cell>
        </row>
        <row r="21">
          <cell r="G21" t="str">
            <v>Sololá</v>
          </cell>
        </row>
        <row r="22">
          <cell r="G22" t="str">
            <v>Suchitepéquez</v>
          </cell>
        </row>
        <row r="23">
          <cell r="G23" t="str">
            <v>Totonicapán</v>
          </cell>
        </row>
        <row r="24">
          <cell r="G24" t="str">
            <v>Zacapa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Q50"/>
  <sheetViews>
    <sheetView zoomScale="55" zoomScaleNormal="55" workbookViewId="0">
      <selection activeCell="AR10" sqref="AR10"/>
    </sheetView>
  </sheetViews>
  <sheetFormatPr baseColWidth="10" defaultColWidth="0" defaultRowHeight="18" zeroHeight="1" x14ac:dyDescent="0.25"/>
  <cols>
    <col min="1" max="1" width="46.28515625" style="49" bestFit="1" customWidth="1"/>
    <col min="2" max="2" width="47.140625" style="49" bestFit="1" customWidth="1"/>
    <col min="3" max="3" width="46.7109375" style="49" bestFit="1" customWidth="1"/>
    <col min="4" max="4" width="25.7109375" style="49" bestFit="1" customWidth="1"/>
    <col min="5" max="5" width="39" style="49" bestFit="1" customWidth="1"/>
    <col min="6" max="6" width="6.28515625" style="49" bestFit="1" customWidth="1"/>
    <col min="7" max="7" width="20" style="49" bestFit="1" customWidth="1"/>
    <col min="8" max="8" width="32.7109375" style="49" bestFit="1" customWidth="1"/>
    <col min="9" max="9" width="21" style="49" bestFit="1" customWidth="1"/>
    <col min="10" max="10" width="26.7109375" style="49" bestFit="1" customWidth="1"/>
    <col min="11" max="11" width="26.28515625" style="49" bestFit="1" customWidth="1"/>
    <col min="12" max="12" width="33" style="49" bestFit="1" customWidth="1"/>
    <col min="13" max="13" width="32.140625" style="49" bestFit="1" customWidth="1"/>
    <col min="14" max="14" width="28.7109375" style="49" bestFit="1" customWidth="1"/>
    <col min="15" max="15" width="35.7109375" style="49" bestFit="1" customWidth="1"/>
    <col min="16" max="16" width="17" style="49" bestFit="1" customWidth="1"/>
    <col min="17" max="17" width="26.42578125" style="49" bestFit="1" customWidth="1"/>
    <col min="18" max="18" width="22.5703125" style="49" bestFit="1" customWidth="1"/>
    <col min="19" max="19" width="22.7109375" style="49" bestFit="1" customWidth="1"/>
    <col min="20" max="20" width="30.5703125" style="49" bestFit="1" customWidth="1"/>
    <col min="21" max="21" width="32.85546875" style="49" bestFit="1" customWidth="1"/>
    <col min="22" max="22" width="25.42578125" style="49" bestFit="1" customWidth="1"/>
    <col min="23" max="23" width="33.42578125" style="49" bestFit="1" customWidth="1"/>
    <col min="24" max="24" width="32" style="49" bestFit="1" customWidth="1"/>
    <col min="25" max="25" width="25" style="49" bestFit="1" customWidth="1"/>
    <col min="26" max="26" width="30.140625" style="49" bestFit="1" customWidth="1"/>
    <col min="27" max="27" width="35.7109375" style="49" bestFit="1" customWidth="1"/>
    <col min="28" max="28" width="30.5703125" style="49" bestFit="1" customWidth="1"/>
    <col min="29" max="29" width="13.140625" style="49" bestFit="1" customWidth="1"/>
    <col min="30" max="30" width="41.42578125" style="49" bestFit="1" customWidth="1"/>
    <col min="31" max="31" width="35.42578125" style="49" bestFit="1" customWidth="1"/>
    <col min="32" max="32" width="23.5703125" style="49" bestFit="1" customWidth="1"/>
    <col min="33" max="33" width="15.7109375" style="49" bestFit="1" customWidth="1"/>
    <col min="34" max="34" width="18.7109375" style="49" bestFit="1" customWidth="1"/>
    <col min="35" max="35" width="37.85546875" style="49" customWidth="1"/>
    <col min="36" max="36" width="24.28515625" style="49" bestFit="1" customWidth="1"/>
    <col min="37" max="37" width="34.5703125" style="49" customWidth="1"/>
    <col min="38" max="38" width="19.28515625" style="49" bestFit="1" customWidth="1"/>
    <col min="39" max="39" width="37.140625" style="49" bestFit="1" customWidth="1"/>
    <col min="40" max="40" width="23.7109375" style="49" bestFit="1" customWidth="1"/>
    <col min="41" max="41" width="22.5703125" style="49" customWidth="1"/>
    <col min="42" max="42" width="23.28515625" style="49" bestFit="1" customWidth="1"/>
    <col min="43" max="43" width="17.42578125" style="49" bestFit="1" customWidth="1"/>
    <col min="44" max="44" width="22.5703125" style="49" bestFit="1" customWidth="1"/>
    <col min="45" max="45" width="23.28515625" style="49" bestFit="1" customWidth="1"/>
    <col min="46" max="46" width="17.42578125" style="49" bestFit="1" customWidth="1"/>
    <col min="47" max="47" width="40.140625" style="49" bestFit="1" customWidth="1"/>
    <col min="48" max="48" width="17.42578125" style="49" bestFit="1" customWidth="1"/>
    <col min="49" max="69" width="0" style="49" hidden="1" customWidth="1"/>
    <col min="70" max="16384" width="11.42578125" style="49" hidden="1"/>
  </cols>
  <sheetData>
    <row r="1" spans="1:48" s="39" customFormat="1" ht="18.75" thickBot="1" x14ac:dyDescent="0.3">
      <c r="A1" s="38"/>
      <c r="B1" s="38"/>
      <c r="C1" s="38"/>
      <c r="D1" s="38"/>
      <c r="E1" s="38"/>
      <c r="F1" s="38"/>
      <c r="G1" s="38"/>
      <c r="H1" s="542" t="s">
        <v>32</v>
      </c>
      <c r="I1" s="542"/>
      <c r="J1" s="542"/>
      <c r="K1" s="542"/>
      <c r="L1" s="542"/>
      <c r="M1" s="542"/>
      <c r="N1" s="542"/>
      <c r="O1" s="542"/>
      <c r="P1" s="542"/>
      <c r="Q1" s="542"/>
      <c r="R1" s="542"/>
      <c r="S1" s="542"/>
      <c r="T1" s="542"/>
      <c r="U1" s="542"/>
      <c r="V1" s="542"/>
      <c r="W1" s="542"/>
      <c r="X1" s="542"/>
      <c r="Y1" s="542"/>
      <c r="Z1" s="542"/>
      <c r="AA1" s="542"/>
      <c r="AB1" s="542"/>
      <c r="AC1" s="542"/>
      <c r="AD1" s="81" t="s">
        <v>671</v>
      </c>
      <c r="AE1" s="81" t="s">
        <v>699</v>
      </c>
      <c r="AF1" s="542" t="s">
        <v>701</v>
      </c>
      <c r="AG1" s="542"/>
      <c r="AH1" s="542"/>
      <c r="AI1" s="82" t="s">
        <v>700</v>
      </c>
      <c r="AJ1" s="543" t="s">
        <v>702</v>
      </c>
      <c r="AK1" s="543"/>
      <c r="AL1" s="543"/>
      <c r="AM1" s="82" t="s">
        <v>703</v>
      </c>
      <c r="AN1" s="543" t="s">
        <v>634</v>
      </c>
      <c r="AO1" s="543"/>
      <c r="AP1" s="543"/>
      <c r="AQ1" s="543"/>
      <c r="AR1" s="543" t="s">
        <v>633</v>
      </c>
      <c r="AS1" s="543"/>
      <c r="AT1" s="543"/>
      <c r="AU1" s="543" t="s">
        <v>639</v>
      </c>
      <c r="AV1" s="543"/>
    </row>
    <row r="2" spans="1:48" s="39" customFormat="1" ht="18.75" thickBot="1" x14ac:dyDescent="0.3">
      <c r="A2" s="38" t="s">
        <v>246</v>
      </c>
      <c r="B2" s="38" t="s">
        <v>247</v>
      </c>
      <c r="C2" s="38" t="s">
        <v>248</v>
      </c>
      <c r="D2" s="38" t="s">
        <v>249</v>
      </c>
      <c r="E2" s="38" t="s">
        <v>250</v>
      </c>
      <c r="F2" s="38" t="s">
        <v>251</v>
      </c>
      <c r="G2" s="38" t="s">
        <v>31</v>
      </c>
      <c r="H2" s="38" t="s">
        <v>252</v>
      </c>
      <c r="I2" s="38" t="s">
        <v>253</v>
      </c>
      <c r="J2" s="38" t="s">
        <v>254</v>
      </c>
      <c r="K2" s="38" t="s">
        <v>255</v>
      </c>
      <c r="L2" s="38" t="s">
        <v>256</v>
      </c>
      <c r="M2" s="38" t="s">
        <v>257</v>
      </c>
      <c r="N2" s="38" t="s">
        <v>202</v>
      </c>
      <c r="O2" s="38" t="s">
        <v>258</v>
      </c>
      <c r="P2" s="38" t="s">
        <v>259</v>
      </c>
      <c r="Q2" s="38" t="s">
        <v>260</v>
      </c>
      <c r="R2" s="38" t="s">
        <v>261</v>
      </c>
      <c r="S2" s="38" t="s">
        <v>262</v>
      </c>
      <c r="T2" s="38" t="s">
        <v>263</v>
      </c>
      <c r="U2" s="38" t="s">
        <v>264</v>
      </c>
      <c r="V2" s="38" t="s">
        <v>265</v>
      </c>
      <c r="W2" s="38" t="s">
        <v>266</v>
      </c>
      <c r="X2" s="38" t="s">
        <v>267</v>
      </c>
      <c r="Y2" s="38" t="s">
        <v>268</v>
      </c>
      <c r="Z2" s="38" t="s">
        <v>269</v>
      </c>
      <c r="AA2" s="38" t="s">
        <v>270</v>
      </c>
      <c r="AB2" s="38" t="s">
        <v>271</v>
      </c>
      <c r="AC2" s="38" t="s">
        <v>272</v>
      </c>
      <c r="AD2" s="81" t="s">
        <v>822</v>
      </c>
      <c r="AE2" s="81" t="s">
        <v>835</v>
      </c>
      <c r="AF2" s="81" t="s">
        <v>836</v>
      </c>
      <c r="AG2" s="81" t="s">
        <v>823</v>
      </c>
      <c r="AH2" s="81" t="s">
        <v>824</v>
      </c>
      <c r="AI2" s="81" t="s">
        <v>825</v>
      </c>
      <c r="AJ2" s="81" t="s">
        <v>826</v>
      </c>
      <c r="AK2" s="81" t="s">
        <v>827</v>
      </c>
      <c r="AL2" s="81" t="s">
        <v>828</v>
      </c>
      <c r="AM2" s="81" t="s">
        <v>829</v>
      </c>
      <c r="AN2" s="81" t="s">
        <v>635</v>
      </c>
      <c r="AO2" s="81" t="s">
        <v>830</v>
      </c>
      <c r="AP2" s="81" t="s">
        <v>831</v>
      </c>
      <c r="AQ2" s="81" t="s">
        <v>636</v>
      </c>
      <c r="AR2" s="81" t="s">
        <v>832</v>
      </c>
      <c r="AS2" s="81" t="s">
        <v>833</v>
      </c>
      <c r="AT2" s="81" t="s">
        <v>834</v>
      </c>
      <c r="AU2" s="81" t="s">
        <v>637</v>
      </c>
      <c r="AV2" s="81" t="s">
        <v>638</v>
      </c>
    </row>
    <row r="3" spans="1:48" ht="18.75" thickBot="1" x14ac:dyDescent="0.3">
      <c r="A3" s="40" t="s">
        <v>273</v>
      </c>
      <c r="B3" s="41" t="s">
        <v>274</v>
      </c>
      <c r="C3" s="42" t="s">
        <v>275</v>
      </c>
      <c r="D3" s="43" t="s">
        <v>249</v>
      </c>
      <c r="E3" s="41" t="s">
        <v>274</v>
      </c>
      <c r="F3" s="44" t="s">
        <v>201</v>
      </c>
      <c r="G3" s="40" t="s">
        <v>252</v>
      </c>
      <c r="H3" s="40" t="s">
        <v>276</v>
      </c>
      <c r="I3" s="40" t="s">
        <v>277</v>
      </c>
      <c r="J3" s="40" t="s">
        <v>278</v>
      </c>
      <c r="K3" s="40" t="s">
        <v>279</v>
      </c>
      <c r="L3" s="40" t="s">
        <v>280</v>
      </c>
      <c r="M3" s="40" t="s">
        <v>257</v>
      </c>
      <c r="N3" s="40" t="s">
        <v>281</v>
      </c>
      <c r="O3" s="40" t="s">
        <v>282</v>
      </c>
      <c r="P3" s="40" t="s">
        <v>283</v>
      </c>
      <c r="Q3" s="40" t="s">
        <v>260</v>
      </c>
      <c r="R3" s="40" t="s">
        <v>284</v>
      </c>
      <c r="S3" s="40" t="s">
        <v>285</v>
      </c>
      <c r="T3" s="40" t="s">
        <v>286</v>
      </c>
      <c r="U3" s="40" t="s">
        <v>287</v>
      </c>
      <c r="V3" s="40" t="s">
        <v>288</v>
      </c>
      <c r="W3" s="40" t="s">
        <v>632</v>
      </c>
      <c r="X3" s="40" t="s">
        <v>289</v>
      </c>
      <c r="Y3" s="40" t="s">
        <v>290</v>
      </c>
      <c r="Z3" s="45" t="s">
        <v>291</v>
      </c>
      <c r="AA3" s="40" t="s">
        <v>292</v>
      </c>
      <c r="AB3" s="40" t="s">
        <v>293</v>
      </c>
      <c r="AC3" s="209" t="s">
        <v>294</v>
      </c>
      <c r="AD3" s="210" t="s">
        <v>661</v>
      </c>
      <c r="AE3" s="213" t="s">
        <v>724</v>
      </c>
      <c r="AF3" s="213" t="s">
        <v>212</v>
      </c>
      <c r="AG3" s="209" t="s">
        <v>215</v>
      </c>
      <c r="AH3" s="47" t="s">
        <v>228</v>
      </c>
      <c r="AI3" s="46" t="s">
        <v>641</v>
      </c>
      <c r="AJ3" s="46" t="s">
        <v>213</v>
      </c>
      <c r="AK3" s="47" t="s">
        <v>224</v>
      </c>
      <c r="AL3" s="46" t="s">
        <v>730</v>
      </c>
      <c r="AM3" s="46" t="s">
        <v>735</v>
      </c>
      <c r="AN3" s="48" t="s">
        <v>209</v>
      </c>
      <c r="AO3" s="47" t="s">
        <v>741</v>
      </c>
      <c r="AP3" s="46" t="s">
        <v>744</v>
      </c>
      <c r="AQ3" s="48" t="s">
        <v>228</v>
      </c>
      <c r="AR3" s="55" t="s">
        <v>742</v>
      </c>
      <c r="AS3" s="46" t="s">
        <v>744</v>
      </c>
      <c r="AT3" s="47" t="s">
        <v>228</v>
      </c>
      <c r="AU3" s="46" t="s">
        <v>232</v>
      </c>
      <c r="AV3" s="46" t="s">
        <v>730</v>
      </c>
    </row>
    <row r="4" spans="1:48" ht="18.75" thickBot="1" x14ac:dyDescent="0.3">
      <c r="A4" s="50" t="s">
        <v>295</v>
      </c>
      <c r="B4" s="51" t="s">
        <v>296</v>
      </c>
      <c r="C4" s="51" t="s">
        <v>297</v>
      </c>
      <c r="D4" s="52"/>
      <c r="E4" s="51" t="s">
        <v>296</v>
      </c>
      <c r="F4" s="53" t="s">
        <v>203</v>
      </c>
      <c r="G4" s="50" t="s">
        <v>253</v>
      </c>
      <c r="H4" s="50" t="s">
        <v>298</v>
      </c>
      <c r="I4" s="50" t="s">
        <v>299</v>
      </c>
      <c r="J4" s="50" t="s">
        <v>254</v>
      </c>
      <c r="K4" s="50" t="s">
        <v>255</v>
      </c>
      <c r="L4" s="50" t="s">
        <v>300</v>
      </c>
      <c r="M4" s="50" t="s">
        <v>301</v>
      </c>
      <c r="N4" s="50" t="s">
        <v>302</v>
      </c>
      <c r="O4" s="50" t="s">
        <v>303</v>
      </c>
      <c r="P4" s="50" t="s">
        <v>304</v>
      </c>
      <c r="Q4" s="50" t="s">
        <v>305</v>
      </c>
      <c r="R4" s="50" t="s">
        <v>306</v>
      </c>
      <c r="S4" s="50" t="s">
        <v>307</v>
      </c>
      <c r="T4" s="50" t="s">
        <v>308</v>
      </c>
      <c r="U4" s="50" t="s">
        <v>309</v>
      </c>
      <c r="V4" s="50" t="s">
        <v>310</v>
      </c>
      <c r="W4" s="50" t="s">
        <v>311</v>
      </c>
      <c r="X4" s="50" t="s">
        <v>312</v>
      </c>
      <c r="Y4" s="50" t="s">
        <v>313</v>
      </c>
      <c r="Z4" s="54" t="s">
        <v>314</v>
      </c>
      <c r="AA4" s="50" t="s">
        <v>315</v>
      </c>
      <c r="AB4" s="50" t="s">
        <v>316</v>
      </c>
      <c r="AC4" s="50" t="s">
        <v>317</v>
      </c>
      <c r="AD4" s="211" t="s">
        <v>664</v>
      </c>
      <c r="AE4" s="71" t="s">
        <v>725</v>
      </c>
      <c r="AF4" s="54" t="s">
        <v>213</v>
      </c>
      <c r="AG4" s="50" t="s">
        <v>216</v>
      </c>
      <c r="AH4" s="57" t="s">
        <v>226</v>
      </c>
      <c r="AI4" s="55" t="s">
        <v>749</v>
      </c>
      <c r="AJ4" s="55" t="s">
        <v>214</v>
      </c>
      <c r="AK4" s="57" t="s">
        <v>225</v>
      </c>
      <c r="AL4" s="55" t="s">
        <v>226</v>
      </c>
      <c r="AM4" s="59" t="s">
        <v>736</v>
      </c>
      <c r="AN4" s="56" t="s">
        <v>208</v>
      </c>
      <c r="AO4" s="64" t="s">
        <v>742</v>
      </c>
      <c r="AP4" s="59" t="s">
        <v>745</v>
      </c>
      <c r="AQ4" s="55" t="s">
        <v>226</v>
      </c>
      <c r="AR4" s="214" t="s">
        <v>743</v>
      </c>
      <c r="AS4" s="55" t="s">
        <v>745</v>
      </c>
      <c r="AT4" s="57" t="s">
        <v>226</v>
      </c>
      <c r="AU4" s="56" t="s">
        <v>698</v>
      </c>
      <c r="AV4" s="55" t="s">
        <v>226</v>
      </c>
    </row>
    <row r="5" spans="1:48" ht="18.75" thickBot="1" x14ac:dyDescent="0.3">
      <c r="A5" s="60" t="s">
        <v>249</v>
      </c>
      <c r="B5" s="51" t="s">
        <v>318</v>
      </c>
      <c r="C5" s="51" t="s">
        <v>319</v>
      </c>
      <c r="D5" s="52"/>
      <c r="E5" s="51" t="s">
        <v>318</v>
      </c>
      <c r="F5" s="53" t="s">
        <v>200</v>
      </c>
      <c r="G5" s="50" t="s">
        <v>254</v>
      </c>
      <c r="H5" s="50" t="s">
        <v>320</v>
      </c>
      <c r="I5" s="50" t="s">
        <v>321</v>
      </c>
      <c r="J5" s="50" t="s">
        <v>322</v>
      </c>
      <c r="K5" s="50" t="s">
        <v>323</v>
      </c>
      <c r="L5" s="50" t="s">
        <v>324</v>
      </c>
      <c r="M5" s="50" t="s">
        <v>325</v>
      </c>
      <c r="N5" s="50" t="s">
        <v>326</v>
      </c>
      <c r="O5" s="50" t="s">
        <v>327</v>
      </c>
      <c r="P5" s="50" t="s">
        <v>328</v>
      </c>
      <c r="Q5" s="50" t="s">
        <v>329</v>
      </c>
      <c r="R5" s="50" t="s">
        <v>330</v>
      </c>
      <c r="S5" s="50" t="s">
        <v>331</v>
      </c>
      <c r="T5" s="50" t="s">
        <v>332</v>
      </c>
      <c r="U5" s="50" t="s">
        <v>333</v>
      </c>
      <c r="V5" s="50" t="s">
        <v>334</v>
      </c>
      <c r="W5" s="50" t="s">
        <v>335</v>
      </c>
      <c r="X5" s="50" t="s">
        <v>336</v>
      </c>
      <c r="Y5" s="50" t="s">
        <v>337</v>
      </c>
      <c r="Z5" s="54" t="s">
        <v>338</v>
      </c>
      <c r="AA5" s="50" t="s">
        <v>339</v>
      </c>
      <c r="AB5" s="50" t="s">
        <v>340</v>
      </c>
      <c r="AC5" s="50" t="s">
        <v>341</v>
      </c>
      <c r="AD5" s="211" t="s">
        <v>662</v>
      </c>
      <c r="AE5" s="67"/>
      <c r="AF5" s="71" t="s">
        <v>214</v>
      </c>
      <c r="AG5" s="50" t="s">
        <v>217</v>
      </c>
      <c r="AH5" s="61" t="s">
        <v>227</v>
      </c>
      <c r="AI5" s="55" t="s">
        <v>204</v>
      </c>
      <c r="AJ5" s="56" t="s">
        <v>212</v>
      </c>
      <c r="AK5" s="57" t="s">
        <v>223</v>
      </c>
      <c r="AL5" s="56" t="s">
        <v>227</v>
      </c>
      <c r="AM5" s="59" t="s">
        <v>737</v>
      </c>
      <c r="AN5" s="207"/>
      <c r="AO5" s="215" t="s">
        <v>743</v>
      </c>
      <c r="AP5" s="59" t="s">
        <v>746</v>
      </c>
      <c r="AQ5" s="56" t="s">
        <v>227</v>
      </c>
      <c r="AS5" s="56" t="s">
        <v>746</v>
      </c>
      <c r="AT5" s="56" t="s">
        <v>227</v>
      </c>
      <c r="AU5" s="65"/>
      <c r="AV5" s="55" t="s">
        <v>227</v>
      </c>
    </row>
    <row r="6" spans="1:48" ht="18.75" thickBot="1" x14ac:dyDescent="0.3">
      <c r="A6" s="63"/>
      <c r="B6" s="51" t="s">
        <v>342</v>
      </c>
      <c r="C6" s="51" t="s">
        <v>343</v>
      </c>
      <c r="D6" s="52"/>
      <c r="E6" s="51" t="s">
        <v>342</v>
      </c>
      <c r="F6" s="53" t="s">
        <v>236</v>
      </c>
      <c r="G6" s="50" t="s">
        <v>255</v>
      </c>
      <c r="H6" s="50" t="s">
        <v>344</v>
      </c>
      <c r="I6" s="50" t="s">
        <v>345</v>
      </c>
      <c r="J6" s="50" t="s">
        <v>346</v>
      </c>
      <c r="K6" s="50" t="s">
        <v>347</v>
      </c>
      <c r="L6" s="50" t="s">
        <v>348</v>
      </c>
      <c r="M6" s="50" t="s">
        <v>349</v>
      </c>
      <c r="N6" s="50" t="s">
        <v>350</v>
      </c>
      <c r="O6" s="50" t="s">
        <v>351</v>
      </c>
      <c r="P6" s="50" t="s">
        <v>352</v>
      </c>
      <c r="Q6" s="50" t="s">
        <v>353</v>
      </c>
      <c r="R6" s="50" t="s">
        <v>354</v>
      </c>
      <c r="S6" s="50" t="s">
        <v>355</v>
      </c>
      <c r="T6" s="50" t="s">
        <v>356</v>
      </c>
      <c r="U6" s="50" t="s">
        <v>357</v>
      </c>
      <c r="V6" s="50" t="s">
        <v>265</v>
      </c>
      <c r="W6" s="50" t="s">
        <v>358</v>
      </c>
      <c r="X6" s="50" t="s">
        <v>359</v>
      </c>
      <c r="Y6" s="50" t="s">
        <v>360</v>
      </c>
      <c r="Z6" s="54" t="s">
        <v>361</v>
      </c>
      <c r="AA6" s="50" t="s">
        <v>362</v>
      </c>
      <c r="AB6" s="50" t="s">
        <v>363</v>
      </c>
      <c r="AC6" s="50" t="s">
        <v>364</v>
      </c>
      <c r="AD6" s="211" t="s">
        <v>663</v>
      </c>
      <c r="AE6" s="67"/>
      <c r="AF6" s="208"/>
      <c r="AG6" s="214" t="s">
        <v>199</v>
      </c>
      <c r="AH6" s="65"/>
      <c r="AI6" s="55" t="s">
        <v>728</v>
      </c>
      <c r="AJ6" s="208"/>
      <c r="AK6" s="62" t="s">
        <v>218</v>
      </c>
      <c r="AL6" s="208"/>
      <c r="AM6" s="59" t="s">
        <v>738</v>
      </c>
      <c r="AN6" s="207"/>
      <c r="AO6" s="207"/>
      <c r="AP6" s="58" t="s">
        <v>747</v>
      </c>
      <c r="AQ6" s="207"/>
      <c r="AR6" s="65"/>
      <c r="AS6" s="65"/>
      <c r="AT6" s="208"/>
      <c r="AU6" s="65"/>
      <c r="AV6" s="56" t="s">
        <v>230</v>
      </c>
    </row>
    <row r="7" spans="1:48" ht="18.75" thickBot="1" x14ac:dyDescent="0.3">
      <c r="A7" s="63"/>
      <c r="B7" s="51" t="s">
        <v>365</v>
      </c>
      <c r="C7" s="51" t="s">
        <v>366</v>
      </c>
      <c r="D7" s="52"/>
      <c r="E7" s="51" t="s">
        <v>365</v>
      </c>
      <c r="F7" s="53" t="s">
        <v>237</v>
      </c>
      <c r="G7" s="50" t="s">
        <v>256</v>
      </c>
      <c r="H7" s="50" t="s">
        <v>367</v>
      </c>
      <c r="I7" s="50" t="s">
        <v>368</v>
      </c>
      <c r="J7" s="50" t="s">
        <v>369</v>
      </c>
      <c r="K7" s="50" t="s">
        <v>370</v>
      </c>
      <c r="L7" s="50" t="s">
        <v>371</v>
      </c>
      <c r="M7" s="50" t="s">
        <v>372</v>
      </c>
      <c r="N7" s="50" t="s">
        <v>202</v>
      </c>
      <c r="O7" s="50" t="s">
        <v>373</v>
      </c>
      <c r="P7" s="60" t="s">
        <v>374</v>
      </c>
      <c r="Q7" s="50" t="s">
        <v>375</v>
      </c>
      <c r="R7" s="50" t="s">
        <v>376</v>
      </c>
      <c r="S7" s="50" t="s">
        <v>377</v>
      </c>
      <c r="T7" s="50" t="s">
        <v>378</v>
      </c>
      <c r="U7" s="50" t="s">
        <v>379</v>
      </c>
      <c r="V7" s="50" t="s">
        <v>380</v>
      </c>
      <c r="W7" s="50" t="s">
        <v>381</v>
      </c>
      <c r="X7" s="50" t="s">
        <v>382</v>
      </c>
      <c r="Y7" s="50" t="s">
        <v>383</v>
      </c>
      <c r="Z7" s="54" t="s">
        <v>384</v>
      </c>
      <c r="AA7" s="50" t="s">
        <v>385</v>
      </c>
      <c r="AB7" s="50" t="s">
        <v>386</v>
      </c>
      <c r="AC7" s="50" t="s">
        <v>387</v>
      </c>
      <c r="AD7" s="212" t="s">
        <v>708</v>
      </c>
      <c r="AE7" s="67"/>
      <c r="AF7" s="67"/>
      <c r="AG7" s="67"/>
      <c r="AH7" s="65"/>
      <c r="AI7" s="214" t="s">
        <v>748</v>
      </c>
      <c r="AJ7" s="208"/>
      <c r="AK7" s="62" t="s">
        <v>642</v>
      </c>
      <c r="AL7" s="208"/>
      <c r="AM7" s="59" t="s">
        <v>739</v>
      </c>
      <c r="AN7" s="207"/>
      <c r="AO7" s="207"/>
      <c r="AP7" s="207"/>
      <c r="AQ7" s="207"/>
      <c r="AR7" s="208"/>
      <c r="AS7" s="65"/>
      <c r="AT7" s="208"/>
      <c r="AU7" s="208"/>
      <c r="AV7" s="208"/>
    </row>
    <row r="8" spans="1:48" x14ac:dyDescent="0.25">
      <c r="A8" s="63"/>
      <c r="B8" s="51" t="s">
        <v>388</v>
      </c>
      <c r="C8" s="51" t="s">
        <v>389</v>
      </c>
      <c r="D8" s="52"/>
      <c r="E8" s="51" t="s">
        <v>388</v>
      </c>
      <c r="F8" s="53" t="s">
        <v>238</v>
      </c>
      <c r="G8" s="50" t="s">
        <v>257</v>
      </c>
      <c r="H8" s="50" t="s">
        <v>390</v>
      </c>
      <c r="I8" s="50" t="s">
        <v>391</v>
      </c>
      <c r="J8" s="50" t="s">
        <v>392</v>
      </c>
      <c r="K8" s="50" t="s">
        <v>393</v>
      </c>
      <c r="L8" s="50" t="s">
        <v>394</v>
      </c>
      <c r="M8" s="50" t="s">
        <v>395</v>
      </c>
      <c r="N8" s="50" t="s">
        <v>396</v>
      </c>
      <c r="O8" s="66" t="s">
        <v>258</v>
      </c>
      <c r="P8" s="67"/>
      <c r="Q8" s="50" t="s">
        <v>397</v>
      </c>
      <c r="R8" s="50" t="s">
        <v>398</v>
      </c>
      <c r="S8" s="50" t="s">
        <v>399</v>
      </c>
      <c r="T8" s="50" t="s">
        <v>400</v>
      </c>
      <c r="U8" s="50" t="s">
        <v>401</v>
      </c>
      <c r="V8" s="50" t="s">
        <v>402</v>
      </c>
      <c r="W8" s="50" t="s">
        <v>403</v>
      </c>
      <c r="X8" s="50" t="s">
        <v>404</v>
      </c>
      <c r="Y8" s="50" t="s">
        <v>405</v>
      </c>
      <c r="Z8" s="54" t="s">
        <v>406</v>
      </c>
      <c r="AA8" s="50" t="s">
        <v>407</v>
      </c>
      <c r="AB8" s="50" t="s">
        <v>408</v>
      </c>
      <c r="AC8" s="50" t="s">
        <v>409</v>
      </c>
      <c r="AD8" s="67"/>
      <c r="AE8" s="67"/>
      <c r="AF8" s="67"/>
      <c r="AG8" s="67"/>
      <c r="AH8" s="65"/>
      <c r="AI8" s="208"/>
      <c r="AJ8" s="208"/>
      <c r="AK8" s="62" t="s">
        <v>222</v>
      </c>
      <c r="AL8" s="208"/>
      <c r="AM8" s="59" t="s">
        <v>792</v>
      </c>
      <c r="AN8" s="207"/>
      <c r="AO8" s="207"/>
      <c r="AP8" s="65"/>
      <c r="AQ8" s="207"/>
      <c r="AR8" s="65"/>
      <c r="AS8" s="65"/>
      <c r="AT8" s="208"/>
      <c r="AU8" s="208"/>
      <c r="AV8" s="208"/>
    </row>
    <row r="9" spans="1:48" ht="18.75" thickBot="1" x14ac:dyDescent="0.3">
      <c r="A9" s="63"/>
      <c r="B9" s="51" t="s">
        <v>410</v>
      </c>
      <c r="C9" s="51" t="s">
        <v>411</v>
      </c>
      <c r="D9" s="52"/>
      <c r="E9" s="51" t="s">
        <v>410</v>
      </c>
      <c r="F9" s="53" t="s">
        <v>239</v>
      </c>
      <c r="G9" s="50" t="s">
        <v>202</v>
      </c>
      <c r="H9" s="50" t="s">
        <v>412</v>
      </c>
      <c r="I9" s="50" t="s">
        <v>413</v>
      </c>
      <c r="J9" s="50" t="s">
        <v>414</v>
      </c>
      <c r="K9" s="50" t="s">
        <v>415</v>
      </c>
      <c r="L9" s="50" t="s">
        <v>416</v>
      </c>
      <c r="M9" s="50" t="s">
        <v>417</v>
      </c>
      <c r="N9" s="50" t="s">
        <v>418</v>
      </c>
      <c r="O9" s="50" t="s">
        <v>419</v>
      </c>
      <c r="P9" s="67"/>
      <c r="Q9" s="60" t="s">
        <v>420</v>
      </c>
      <c r="R9" s="50" t="s">
        <v>421</v>
      </c>
      <c r="S9" s="50" t="s">
        <v>422</v>
      </c>
      <c r="T9" s="50" t="s">
        <v>423</v>
      </c>
      <c r="U9" s="50" t="s">
        <v>424</v>
      </c>
      <c r="V9" s="50" t="s">
        <v>425</v>
      </c>
      <c r="W9" s="50" t="s">
        <v>426</v>
      </c>
      <c r="X9" s="50" t="s">
        <v>427</v>
      </c>
      <c r="Y9" s="50" t="s">
        <v>428</v>
      </c>
      <c r="Z9" s="54" t="s">
        <v>429</v>
      </c>
      <c r="AA9" s="50" t="s">
        <v>430</v>
      </c>
      <c r="AB9" s="50" t="s">
        <v>431</v>
      </c>
      <c r="AC9" s="50" t="s">
        <v>432</v>
      </c>
      <c r="AD9" s="67"/>
      <c r="AE9" s="67"/>
      <c r="AF9" s="67"/>
      <c r="AG9" s="67"/>
      <c r="AH9" s="65"/>
      <c r="AI9" s="208"/>
      <c r="AJ9" s="208"/>
      <c r="AK9" s="62" t="s">
        <v>219</v>
      </c>
      <c r="AL9" s="208"/>
      <c r="AM9" s="62" t="s">
        <v>793</v>
      </c>
      <c r="AN9" s="208"/>
      <c r="AO9" s="208"/>
      <c r="AP9" s="65"/>
      <c r="AQ9" s="65"/>
      <c r="AR9" s="65"/>
      <c r="AS9" s="65"/>
      <c r="AT9" s="208"/>
      <c r="AU9" s="208"/>
      <c r="AV9" s="208"/>
    </row>
    <row r="10" spans="1:48" ht="18.75" thickBot="1" x14ac:dyDescent="0.3">
      <c r="A10" s="63"/>
      <c r="B10" s="51" t="s">
        <v>433</v>
      </c>
      <c r="C10" s="51" t="s">
        <v>434</v>
      </c>
      <c r="D10" s="52"/>
      <c r="E10" s="51" t="s">
        <v>275</v>
      </c>
      <c r="F10" s="53" t="s">
        <v>240</v>
      </c>
      <c r="G10" s="50" t="s">
        <v>258</v>
      </c>
      <c r="H10" s="50" t="s">
        <v>435</v>
      </c>
      <c r="I10" s="60" t="s">
        <v>436</v>
      </c>
      <c r="J10" s="50" t="s">
        <v>437</v>
      </c>
      <c r="K10" s="50" t="s">
        <v>438</v>
      </c>
      <c r="L10" s="60" t="s">
        <v>439</v>
      </c>
      <c r="M10" s="50" t="s">
        <v>440</v>
      </c>
      <c r="N10" s="50" t="s">
        <v>441</v>
      </c>
      <c r="O10" s="50" t="s">
        <v>349</v>
      </c>
      <c r="P10" s="67"/>
      <c r="Q10" s="67"/>
      <c r="R10" s="50" t="s">
        <v>256</v>
      </c>
      <c r="S10" s="50" t="s">
        <v>442</v>
      </c>
      <c r="T10" s="50" t="s">
        <v>443</v>
      </c>
      <c r="U10" s="50" t="s">
        <v>444</v>
      </c>
      <c r="V10" s="50" t="s">
        <v>445</v>
      </c>
      <c r="W10" s="50" t="s">
        <v>446</v>
      </c>
      <c r="X10" s="50" t="s">
        <v>447</v>
      </c>
      <c r="Y10" s="50" t="s">
        <v>448</v>
      </c>
      <c r="Z10" s="54" t="s">
        <v>449</v>
      </c>
      <c r="AA10" s="50" t="s">
        <v>450</v>
      </c>
      <c r="AB10" s="60" t="s">
        <v>271</v>
      </c>
      <c r="AC10" s="50" t="s">
        <v>451</v>
      </c>
      <c r="AD10" s="67"/>
      <c r="AE10" s="67"/>
      <c r="AF10" s="67"/>
      <c r="AG10" s="67"/>
      <c r="AH10" s="208"/>
      <c r="AI10" s="208"/>
      <c r="AJ10" s="208"/>
      <c r="AK10" s="62" t="s">
        <v>221</v>
      </c>
      <c r="AL10" s="208"/>
      <c r="AM10" s="214" t="s">
        <v>794</v>
      </c>
      <c r="AN10" s="208"/>
      <c r="AO10" s="208"/>
      <c r="AP10" s="65"/>
      <c r="AQ10" s="65"/>
      <c r="AR10" s="208"/>
      <c r="AS10" s="65"/>
      <c r="AT10" s="208"/>
      <c r="AU10" s="208"/>
      <c r="AV10" s="208"/>
    </row>
    <row r="11" spans="1:48" ht="18.75" thickBot="1" x14ac:dyDescent="0.3">
      <c r="A11" s="63"/>
      <c r="B11" s="51" t="s">
        <v>452</v>
      </c>
      <c r="C11" s="51" t="s">
        <v>453</v>
      </c>
      <c r="D11" s="52"/>
      <c r="E11" s="51" t="s">
        <v>433</v>
      </c>
      <c r="F11" s="53" t="s">
        <v>241</v>
      </c>
      <c r="G11" s="50" t="s">
        <v>259</v>
      </c>
      <c r="H11" s="50" t="s">
        <v>454</v>
      </c>
      <c r="I11" s="67"/>
      <c r="J11" s="50" t="s">
        <v>455</v>
      </c>
      <c r="K11" s="50" t="s">
        <v>456</v>
      </c>
      <c r="L11" s="67"/>
      <c r="M11" s="50" t="s">
        <v>457</v>
      </c>
      <c r="N11" s="50" t="s">
        <v>458</v>
      </c>
      <c r="O11" s="50" t="s">
        <v>331</v>
      </c>
      <c r="P11" s="67"/>
      <c r="Q11" s="67"/>
      <c r="R11" s="50" t="s">
        <v>459</v>
      </c>
      <c r="S11" s="50" t="s">
        <v>457</v>
      </c>
      <c r="T11" s="50" t="s">
        <v>460</v>
      </c>
      <c r="U11" s="50" t="s">
        <v>461</v>
      </c>
      <c r="V11" s="60" t="s">
        <v>462</v>
      </c>
      <c r="W11" s="50" t="s">
        <v>463</v>
      </c>
      <c r="X11" s="50" t="s">
        <v>464</v>
      </c>
      <c r="Y11" s="50" t="s">
        <v>465</v>
      </c>
      <c r="Z11" s="54" t="s">
        <v>466</v>
      </c>
      <c r="AA11" s="50" t="s">
        <v>467</v>
      </c>
      <c r="AB11" s="67"/>
      <c r="AC11" s="50" t="s">
        <v>468</v>
      </c>
      <c r="AD11" s="67"/>
      <c r="AE11" s="67"/>
      <c r="AF11" s="67"/>
      <c r="AG11" s="67"/>
      <c r="AH11" s="208"/>
      <c r="AI11" s="208"/>
      <c r="AJ11" s="208"/>
      <c r="AK11" s="62" t="s">
        <v>731</v>
      </c>
      <c r="AL11" s="208"/>
      <c r="AM11" s="208"/>
      <c r="AN11" s="208"/>
      <c r="AO11" s="208"/>
      <c r="AP11" s="208"/>
      <c r="AQ11" s="208"/>
      <c r="AR11" s="208"/>
      <c r="AS11" s="208"/>
      <c r="AT11" s="208"/>
      <c r="AU11" s="208"/>
      <c r="AV11" s="208"/>
    </row>
    <row r="12" spans="1:48" ht="18.75" thickBot="1" x14ac:dyDescent="0.3">
      <c r="A12" s="63"/>
      <c r="B12" s="51" t="s">
        <v>469</v>
      </c>
      <c r="C12" s="51" t="s">
        <v>470</v>
      </c>
      <c r="D12" s="52"/>
      <c r="E12" s="51" t="s">
        <v>452</v>
      </c>
      <c r="F12" s="53" t="s">
        <v>242</v>
      </c>
      <c r="G12" s="50" t="s">
        <v>260</v>
      </c>
      <c r="H12" s="50" t="s">
        <v>471</v>
      </c>
      <c r="I12" s="67"/>
      <c r="J12" s="50" t="s">
        <v>472</v>
      </c>
      <c r="K12" s="50" t="s">
        <v>473</v>
      </c>
      <c r="L12" s="67"/>
      <c r="M12" s="50" t="s">
        <v>474</v>
      </c>
      <c r="N12" s="50" t="s">
        <v>475</v>
      </c>
      <c r="O12" s="50" t="s">
        <v>476</v>
      </c>
      <c r="P12" s="67"/>
      <c r="Q12" s="67"/>
      <c r="R12" s="50" t="s">
        <v>477</v>
      </c>
      <c r="S12" s="50" t="s">
        <v>478</v>
      </c>
      <c r="T12" s="50" t="s">
        <v>479</v>
      </c>
      <c r="U12" s="50" t="s">
        <v>480</v>
      </c>
      <c r="V12" s="67"/>
      <c r="W12" s="50" t="s">
        <v>481</v>
      </c>
      <c r="X12" s="50" t="s">
        <v>482</v>
      </c>
      <c r="Y12" s="50" t="s">
        <v>483</v>
      </c>
      <c r="Z12" s="54" t="s">
        <v>484</v>
      </c>
      <c r="AA12" s="50" t="s">
        <v>485</v>
      </c>
      <c r="AB12" s="67"/>
      <c r="AC12" s="60" t="s">
        <v>272</v>
      </c>
      <c r="AD12" s="67"/>
      <c r="AE12" s="67"/>
      <c r="AF12" s="67"/>
      <c r="AG12" s="67"/>
      <c r="AH12" s="208"/>
      <c r="AI12" s="208"/>
      <c r="AJ12" s="208"/>
      <c r="AK12" s="62" t="s">
        <v>732</v>
      </c>
      <c r="AL12" s="208"/>
      <c r="AM12" s="208"/>
      <c r="AN12" s="208"/>
      <c r="AO12" s="208"/>
      <c r="AP12" s="208"/>
      <c r="AQ12" s="208"/>
      <c r="AR12" s="208"/>
      <c r="AS12" s="208"/>
      <c r="AT12" s="208"/>
      <c r="AU12" s="208"/>
      <c r="AV12" s="208"/>
    </row>
    <row r="13" spans="1:48" ht="18.75" thickBot="1" x14ac:dyDescent="0.3">
      <c r="A13" s="63"/>
      <c r="B13" s="51" t="s">
        <v>486</v>
      </c>
      <c r="C13" s="62" t="s">
        <v>640</v>
      </c>
      <c r="D13" s="52"/>
      <c r="E13" s="51" t="s">
        <v>469</v>
      </c>
      <c r="F13" s="53" t="s">
        <v>243</v>
      </c>
      <c r="G13" s="50" t="s">
        <v>261</v>
      </c>
      <c r="H13" s="50" t="s">
        <v>488</v>
      </c>
      <c r="I13" s="67"/>
      <c r="J13" s="50" t="s">
        <v>489</v>
      </c>
      <c r="K13" s="60" t="s">
        <v>490</v>
      </c>
      <c r="L13" s="67"/>
      <c r="M13" s="50" t="s">
        <v>491</v>
      </c>
      <c r="N13" s="50" t="s">
        <v>492</v>
      </c>
      <c r="O13" s="50" t="s">
        <v>493</v>
      </c>
      <c r="P13" s="67"/>
      <c r="Q13" s="67"/>
      <c r="R13" s="50" t="s">
        <v>261</v>
      </c>
      <c r="S13" s="50" t="s">
        <v>494</v>
      </c>
      <c r="T13" s="50" t="s">
        <v>495</v>
      </c>
      <c r="U13" s="50" t="s">
        <v>496</v>
      </c>
      <c r="V13" s="67"/>
      <c r="W13" s="50" t="s">
        <v>497</v>
      </c>
      <c r="X13" s="50" t="s">
        <v>498</v>
      </c>
      <c r="Y13" s="50" t="s">
        <v>499</v>
      </c>
      <c r="Z13" s="54" t="s">
        <v>500</v>
      </c>
      <c r="AA13" s="50" t="s">
        <v>501</v>
      </c>
      <c r="AB13" s="67"/>
      <c r="AC13" s="67"/>
      <c r="AD13" s="67"/>
      <c r="AE13" s="67"/>
      <c r="AF13" s="67"/>
      <c r="AG13" s="67"/>
      <c r="AH13" s="208"/>
      <c r="AI13" s="208"/>
      <c r="AJ13" s="208"/>
      <c r="AK13" s="62" t="s">
        <v>220</v>
      </c>
      <c r="AL13" s="208"/>
      <c r="AM13" s="208"/>
      <c r="AN13" s="208"/>
      <c r="AO13" s="208"/>
      <c r="AP13" s="208"/>
      <c r="AQ13" s="208"/>
      <c r="AR13" s="208"/>
      <c r="AS13" s="208"/>
      <c r="AT13" s="208"/>
      <c r="AU13" s="208"/>
      <c r="AV13" s="208"/>
    </row>
    <row r="14" spans="1:48" ht="18.75" thickBot="1" x14ac:dyDescent="0.3">
      <c r="A14" s="63"/>
      <c r="B14" s="51" t="s">
        <v>502</v>
      </c>
      <c r="C14" s="51" t="s">
        <v>487</v>
      </c>
      <c r="D14" s="52"/>
      <c r="E14" s="51" t="s">
        <v>297</v>
      </c>
      <c r="F14" s="68" t="s">
        <v>244</v>
      </c>
      <c r="G14" s="50" t="s">
        <v>262</v>
      </c>
      <c r="H14" s="50" t="s">
        <v>504</v>
      </c>
      <c r="I14" s="67"/>
      <c r="J14" s="50" t="s">
        <v>505</v>
      </c>
      <c r="K14" s="67"/>
      <c r="L14" s="67"/>
      <c r="M14" s="50" t="s">
        <v>506</v>
      </c>
      <c r="N14" s="50" t="s">
        <v>507</v>
      </c>
      <c r="O14" s="50" t="s">
        <v>508</v>
      </c>
      <c r="P14" s="67"/>
      <c r="Q14" s="67"/>
      <c r="R14" s="50" t="s">
        <v>509</v>
      </c>
      <c r="S14" s="60" t="s">
        <v>510</v>
      </c>
      <c r="T14" s="50" t="s">
        <v>511</v>
      </c>
      <c r="U14" s="50" t="s">
        <v>512</v>
      </c>
      <c r="V14" s="67"/>
      <c r="W14" s="50" t="s">
        <v>513</v>
      </c>
      <c r="X14" s="50" t="s">
        <v>514</v>
      </c>
      <c r="Y14" s="50" t="s">
        <v>515</v>
      </c>
      <c r="Z14" s="54" t="s">
        <v>516</v>
      </c>
      <c r="AA14" s="50" t="s">
        <v>517</v>
      </c>
      <c r="AB14" s="67"/>
      <c r="AC14" s="67"/>
      <c r="AD14" s="67"/>
      <c r="AE14" s="67"/>
      <c r="AF14" s="67"/>
      <c r="AG14" s="67"/>
      <c r="AH14" s="208"/>
      <c r="AI14" s="208"/>
      <c r="AJ14" s="208"/>
      <c r="AK14" s="62" t="s">
        <v>733</v>
      </c>
      <c r="AL14" s="208"/>
      <c r="AM14" s="208"/>
      <c r="AN14" s="208"/>
      <c r="AO14" s="208"/>
      <c r="AP14" s="208"/>
      <c r="AQ14" s="208"/>
      <c r="AR14" s="208"/>
      <c r="AS14" s="208"/>
      <c r="AT14" s="208"/>
      <c r="AU14" s="208"/>
      <c r="AV14" s="208"/>
    </row>
    <row r="15" spans="1:48" ht="18.75" thickBot="1" x14ac:dyDescent="0.3">
      <c r="A15" s="63"/>
      <c r="B15" s="51" t="s">
        <v>518</v>
      </c>
      <c r="C15" s="51" t="s">
        <v>503</v>
      </c>
      <c r="D15" s="52"/>
      <c r="E15" s="51" t="s">
        <v>486</v>
      </c>
      <c r="F15" s="63"/>
      <c r="G15" s="50" t="s">
        <v>263</v>
      </c>
      <c r="H15" s="50" t="s">
        <v>520</v>
      </c>
      <c r="I15" s="67"/>
      <c r="J15" s="50" t="s">
        <v>521</v>
      </c>
      <c r="K15" s="67"/>
      <c r="L15" s="67"/>
      <c r="M15" s="60" t="s">
        <v>522</v>
      </c>
      <c r="N15" s="50" t="s">
        <v>523</v>
      </c>
      <c r="O15" s="50" t="s">
        <v>524</v>
      </c>
      <c r="P15" s="67"/>
      <c r="Q15" s="67"/>
      <c r="R15" s="50" t="s">
        <v>525</v>
      </c>
      <c r="S15" s="67"/>
      <c r="T15" s="50" t="s">
        <v>526</v>
      </c>
      <c r="U15" s="50" t="s">
        <v>527</v>
      </c>
      <c r="V15" s="67"/>
      <c r="W15" s="50" t="s">
        <v>528</v>
      </c>
      <c r="X15" s="50" t="s">
        <v>529</v>
      </c>
      <c r="Y15" s="50" t="s">
        <v>530</v>
      </c>
      <c r="Z15" s="54" t="s">
        <v>531</v>
      </c>
      <c r="AA15" s="50" t="s">
        <v>532</v>
      </c>
      <c r="AB15" s="67"/>
      <c r="AC15" s="67"/>
      <c r="AD15" s="67"/>
      <c r="AE15" s="67"/>
      <c r="AF15" s="67"/>
      <c r="AG15" s="67"/>
      <c r="AH15" s="208"/>
      <c r="AI15" s="208"/>
      <c r="AJ15" s="208"/>
      <c r="AK15" s="214" t="s">
        <v>734</v>
      </c>
      <c r="AL15" s="208"/>
      <c r="AM15" s="208"/>
      <c r="AN15" s="208"/>
      <c r="AO15" s="208"/>
      <c r="AP15" s="208"/>
      <c r="AQ15" s="208"/>
      <c r="AR15" s="208"/>
      <c r="AS15" s="208"/>
      <c r="AT15" s="208"/>
      <c r="AU15" s="208"/>
      <c r="AV15" s="208"/>
    </row>
    <row r="16" spans="1:48" ht="18.75" thickBot="1" x14ac:dyDescent="0.3">
      <c r="A16" s="63"/>
      <c r="B16" s="51" t="s">
        <v>533</v>
      </c>
      <c r="C16" s="51" t="s">
        <v>519</v>
      </c>
      <c r="D16" s="52"/>
      <c r="E16" s="51" t="s">
        <v>502</v>
      </c>
      <c r="F16" s="67"/>
      <c r="G16" s="50" t="s">
        <v>264</v>
      </c>
      <c r="H16" s="50" t="s">
        <v>535</v>
      </c>
      <c r="I16" s="67"/>
      <c r="J16" s="50" t="s">
        <v>536</v>
      </c>
      <c r="K16" s="67"/>
      <c r="L16" s="67"/>
      <c r="M16" s="67"/>
      <c r="N16" s="50" t="s">
        <v>537</v>
      </c>
      <c r="O16" s="50" t="s">
        <v>538</v>
      </c>
      <c r="P16" s="67"/>
      <c r="Q16" s="67"/>
      <c r="R16" s="50" t="s">
        <v>539</v>
      </c>
      <c r="S16" s="67"/>
      <c r="T16" s="50" t="s">
        <v>540</v>
      </c>
      <c r="U16" s="50" t="s">
        <v>541</v>
      </c>
      <c r="V16" s="67"/>
      <c r="W16" s="50" t="s">
        <v>542</v>
      </c>
      <c r="X16" s="50" t="s">
        <v>543</v>
      </c>
      <c r="Y16" s="60" t="s">
        <v>544</v>
      </c>
      <c r="Z16" s="54" t="s">
        <v>545</v>
      </c>
      <c r="AA16" s="50" t="s">
        <v>546</v>
      </c>
      <c r="AB16" s="67"/>
      <c r="AC16" s="67"/>
      <c r="AD16" s="67"/>
      <c r="AE16" s="67"/>
      <c r="AF16" s="67"/>
      <c r="AG16" s="67"/>
      <c r="AH16" s="208"/>
      <c r="AI16" s="208"/>
      <c r="AJ16" s="208"/>
      <c r="AK16" s="208"/>
      <c r="AL16" s="208"/>
      <c r="AM16" s="208"/>
      <c r="AN16" s="208"/>
      <c r="AO16" s="208"/>
      <c r="AP16" s="208"/>
      <c r="AQ16" s="208"/>
      <c r="AR16" s="208"/>
      <c r="AS16" s="208"/>
      <c r="AT16" s="208"/>
      <c r="AU16" s="208"/>
      <c r="AV16" s="208"/>
    </row>
    <row r="17" spans="1:48" x14ac:dyDescent="0.25">
      <c r="A17" s="63"/>
      <c r="B17" s="51" t="s">
        <v>547</v>
      </c>
      <c r="C17" s="51" t="s">
        <v>534</v>
      </c>
      <c r="D17" s="52"/>
      <c r="E17" s="51" t="s">
        <v>518</v>
      </c>
      <c r="F17" s="67"/>
      <c r="G17" s="50" t="s">
        <v>265</v>
      </c>
      <c r="H17" s="50" t="s">
        <v>549</v>
      </c>
      <c r="I17" s="67"/>
      <c r="J17" s="50" t="s">
        <v>550</v>
      </c>
      <c r="K17" s="67"/>
      <c r="L17" s="67"/>
      <c r="M17" s="67"/>
      <c r="N17" s="50" t="s">
        <v>551</v>
      </c>
      <c r="O17" s="50" t="s">
        <v>552</v>
      </c>
      <c r="P17" s="67"/>
      <c r="Q17" s="67"/>
      <c r="R17" s="50" t="s">
        <v>553</v>
      </c>
      <c r="S17" s="67"/>
      <c r="T17" s="50" t="s">
        <v>263</v>
      </c>
      <c r="U17" s="50" t="s">
        <v>554</v>
      </c>
      <c r="V17" s="67"/>
      <c r="W17" s="50" t="s">
        <v>555</v>
      </c>
      <c r="X17" s="50" t="s">
        <v>556</v>
      </c>
      <c r="Y17" s="67"/>
      <c r="Z17" s="54" t="s">
        <v>557</v>
      </c>
      <c r="AA17" s="50" t="s">
        <v>558</v>
      </c>
      <c r="AB17" s="67"/>
      <c r="AC17" s="67"/>
      <c r="AD17" s="67"/>
      <c r="AE17" s="67"/>
      <c r="AF17" s="67"/>
      <c r="AG17" s="67"/>
      <c r="AH17" s="208"/>
      <c r="AI17" s="208"/>
      <c r="AJ17" s="208"/>
      <c r="AK17" s="208"/>
      <c r="AL17" s="208"/>
      <c r="AM17" s="208"/>
      <c r="AN17" s="208"/>
      <c r="AO17" s="208"/>
      <c r="AP17" s="208"/>
      <c r="AQ17" s="208"/>
      <c r="AR17" s="208"/>
      <c r="AS17" s="208"/>
      <c r="AT17" s="208"/>
      <c r="AU17" s="208"/>
      <c r="AV17" s="208"/>
    </row>
    <row r="18" spans="1:48" ht="18.75" thickBot="1" x14ac:dyDescent="0.3">
      <c r="A18" s="63"/>
      <c r="B18" s="51" t="s">
        <v>559</v>
      </c>
      <c r="C18" s="51" t="s">
        <v>548</v>
      </c>
      <c r="D18" s="52"/>
      <c r="E18" s="51" t="s">
        <v>533</v>
      </c>
      <c r="F18" s="67"/>
      <c r="G18" s="50" t="s">
        <v>266</v>
      </c>
      <c r="H18" s="50" t="s">
        <v>561</v>
      </c>
      <c r="I18" s="67"/>
      <c r="J18" s="60" t="s">
        <v>562</v>
      </c>
      <c r="K18" s="67"/>
      <c r="L18" s="67"/>
      <c r="M18" s="67"/>
      <c r="N18" s="50" t="s">
        <v>563</v>
      </c>
      <c r="O18" s="50" t="s">
        <v>564</v>
      </c>
      <c r="P18" s="67"/>
      <c r="Q18" s="67"/>
      <c r="R18" s="50" t="s">
        <v>565</v>
      </c>
      <c r="S18" s="67"/>
      <c r="T18" s="50" t="s">
        <v>566</v>
      </c>
      <c r="U18" s="50" t="s">
        <v>567</v>
      </c>
      <c r="V18" s="67"/>
      <c r="W18" s="60" t="s">
        <v>568</v>
      </c>
      <c r="X18" s="50" t="s">
        <v>569</v>
      </c>
      <c r="Y18" s="67"/>
      <c r="Z18" s="54" t="s">
        <v>570</v>
      </c>
      <c r="AA18" s="50" t="s">
        <v>571</v>
      </c>
      <c r="AB18" s="67"/>
      <c r="AC18" s="67"/>
      <c r="AD18" s="67"/>
      <c r="AE18" s="67"/>
      <c r="AF18" s="67"/>
      <c r="AG18" s="67"/>
    </row>
    <row r="19" spans="1:48" ht="18.75" thickBot="1" x14ac:dyDescent="0.3">
      <c r="A19" s="63"/>
      <c r="B19" s="51" t="s">
        <v>572</v>
      </c>
      <c r="C19" s="69" t="s">
        <v>560</v>
      </c>
      <c r="D19" s="63"/>
      <c r="E19" s="51" t="s">
        <v>319</v>
      </c>
      <c r="F19" s="67"/>
      <c r="G19" s="50" t="s">
        <v>267</v>
      </c>
      <c r="H19" s="60" t="s">
        <v>573</v>
      </c>
      <c r="I19" s="67"/>
      <c r="J19" s="70"/>
      <c r="K19" s="67"/>
      <c r="L19" s="67"/>
      <c r="M19" s="67"/>
      <c r="N19" s="60" t="s">
        <v>574</v>
      </c>
      <c r="O19" s="50" t="s">
        <v>575</v>
      </c>
      <c r="P19" s="67"/>
      <c r="Q19" s="67"/>
      <c r="R19" s="60" t="s">
        <v>576</v>
      </c>
      <c r="S19" s="67"/>
      <c r="T19" s="50" t="s">
        <v>577</v>
      </c>
      <c r="U19" s="50" t="s">
        <v>578</v>
      </c>
      <c r="V19" s="67"/>
      <c r="W19" s="67"/>
      <c r="X19" s="50" t="s">
        <v>579</v>
      </c>
      <c r="Y19" s="67"/>
      <c r="Z19" s="54" t="s">
        <v>580</v>
      </c>
      <c r="AA19" s="50" t="s">
        <v>581</v>
      </c>
      <c r="AB19" s="67"/>
      <c r="AC19" s="67"/>
      <c r="AD19" s="67"/>
      <c r="AE19" s="67"/>
      <c r="AF19" s="67"/>
      <c r="AG19" s="67"/>
    </row>
    <row r="20" spans="1:48" x14ac:dyDescent="0.25">
      <c r="A20" s="63"/>
      <c r="B20" s="51" t="s">
        <v>582</v>
      </c>
      <c r="C20" s="63"/>
      <c r="D20" s="63"/>
      <c r="E20" s="51" t="s">
        <v>343</v>
      </c>
      <c r="F20" s="67"/>
      <c r="G20" s="50" t="s">
        <v>268</v>
      </c>
      <c r="H20" s="67"/>
      <c r="I20" s="67"/>
      <c r="J20" s="67"/>
      <c r="K20" s="67"/>
      <c r="L20" s="67"/>
      <c r="M20" s="67"/>
      <c r="N20" s="67"/>
      <c r="O20" s="50" t="s">
        <v>583</v>
      </c>
      <c r="P20" s="67"/>
      <c r="Q20" s="67"/>
      <c r="R20" s="67"/>
      <c r="S20" s="67"/>
      <c r="T20" s="50" t="s">
        <v>584</v>
      </c>
      <c r="U20" s="50" t="s">
        <v>585</v>
      </c>
      <c r="V20" s="67"/>
      <c r="W20" s="67"/>
      <c r="X20" s="50" t="s">
        <v>586</v>
      </c>
      <c r="Y20" s="67"/>
      <c r="Z20" s="54" t="s">
        <v>587</v>
      </c>
      <c r="AA20" s="50" t="s">
        <v>588</v>
      </c>
      <c r="AB20" s="67"/>
      <c r="AC20" s="67"/>
      <c r="AD20" s="67"/>
      <c r="AE20" s="67"/>
      <c r="AF20" s="67"/>
      <c r="AG20" s="67"/>
    </row>
    <row r="21" spans="1:48" ht="18.75" thickBot="1" x14ac:dyDescent="0.3">
      <c r="A21" s="63"/>
      <c r="B21" s="51" t="s">
        <v>589</v>
      </c>
      <c r="C21" s="63"/>
      <c r="D21" s="63"/>
      <c r="E21" s="51" t="s">
        <v>547</v>
      </c>
      <c r="F21" s="67"/>
      <c r="G21" s="50" t="s">
        <v>269</v>
      </c>
      <c r="H21" s="67"/>
      <c r="I21" s="67"/>
      <c r="J21" s="67"/>
      <c r="K21" s="67"/>
      <c r="L21" s="67"/>
      <c r="M21" s="67"/>
      <c r="N21" s="67"/>
      <c r="O21" s="50" t="s">
        <v>590</v>
      </c>
      <c r="P21" s="67"/>
      <c r="Q21" s="67"/>
      <c r="R21" s="67"/>
      <c r="S21" s="67"/>
      <c r="T21" s="50" t="s">
        <v>591</v>
      </c>
      <c r="U21" s="50" t="s">
        <v>592</v>
      </c>
      <c r="V21" s="67"/>
      <c r="W21" s="67"/>
      <c r="X21" s="50" t="s">
        <v>546</v>
      </c>
      <c r="Y21" s="67"/>
      <c r="Z21" s="71" t="s">
        <v>269</v>
      </c>
      <c r="AA21" s="50" t="s">
        <v>593</v>
      </c>
      <c r="AB21" s="67"/>
      <c r="AC21" s="67"/>
      <c r="AD21" s="67"/>
      <c r="AE21" s="67"/>
      <c r="AF21" s="67"/>
      <c r="AG21" s="67"/>
    </row>
    <row r="22" spans="1:48" ht="18.75" thickBot="1" x14ac:dyDescent="0.3">
      <c r="A22" s="63"/>
      <c r="B22" s="51" t="s">
        <v>594</v>
      </c>
      <c r="C22" s="63"/>
      <c r="D22" s="63"/>
      <c r="E22" s="51" t="s">
        <v>559</v>
      </c>
      <c r="F22" s="67"/>
      <c r="G22" s="50" t="s">
        <v>270</v>
      </c>
      <c r="H22" s="67"/>
      <c r="I22" s="67"/>
      <c r="J22" s="67"/>
      <c r="K22" s="67"/>
      <c r="L22" s="67"/>
      <c r="M22" s="67"/>
      <c r="N22" s="67"/>
      <c r="O22" s="50" t="s">
        <v>595</v>
      </c>
      <c r="P22" s="67"/>
      <c r="Q22" s="67"/>
      <c r="R22" s="67"/>
      <c r="S22" s="67"/>
      <c r="T22" s="50" t="s">
        <v>596</v>
      </c>
      <c r="U22" s="50" t="s">
        <v>597</v>
      </c>
      <c r="V22" s="67"/>
      <c r="W22" s="67"/>
      <c r="X22" s="50" t="s">
        <v>267</v>
      </c>
      <c r="Y22" s="67"/>
      <c r="Z22" s="67"/>
      <c r="AA22" s="60" t="s">
        <v>598</v>
      </c>
      <c r="AB22" s="67"/>
      <c r="AC22" s="67"/>
      <c r="AD22" s="67"/>
      <c r="AE22" s="67"/>
      <c r="AF22" s="67"/>
      <c r="AG22" s="67"/>
    </row>
    <row r="23" spans="1:48" ht="18.75" thickBot="1" x14ac:dyDescent="0.3">
      <c r="A23" s="63"/>
      <c r="B23" s="51" t="s">
        <v>599</v>
      </c>
      <c r="C23" s="63"/>
      <c r="D23" s="63"/>
      <c r="E23" s="51" t="s">
        <v>572</v>
      </c>
      <c r="F23" s="67"/>
      <c r="G23" s="50" t="s">
        <v>271</v>
      </c>
      <c r="H23" s="67"/>
      <c r="I23" s="67"/>
      <c r="J23" s="67"/>
      <c r="K23" s="67"/>
      <c r="L23" s="67"/>
      <c r="M23" s="67"/>
      <c r="N23" s="67"/>
      <c r="O23" s="50" t="s">
        <v>600</v>
      </c>
      <c r="P23" s="67"/>
      <c r="Q23" s="67"/>
      <c r="R23" s="67"/>
      <c r="S23" s="67"/>
      <c r="T23" s="50" t="s">
        <v>601</v>
      </c>
      <c r="U23" s="60" t="s">
        <v>602</v>
      </c>
      <c r="V23" s="67"/>
      <c r="W23" s="67"/>
      <c r="X23" s="50" t="s">
        <v>603</v>
      </c>
      <c r="Y23" s="67"/>
      <c r="Z23" s="67"/>
      <c r="AA23" s="67"/>
      <c r="AB23" s="67"/>
      <c r="AC23" s="67"/>
      <c r="AD23" s="67"/>
      <c r="AE23" s="67"/>
      <c r="AF23" s="67"/>
      <c r="AG23" s="67"/>
    </row>
    <row r="24" spans="1:48" ht="18.75" thickBot="1" x14ac:dyDescent="0.3">
      <c r="A24" s="63"/>
      <c r="B24" s="51" t="s">
        <v>604</v>
      </c>
      <c r="C24" s="63"/>
      <c r="D24" s="63"/>
      <c r="E24" s="51" t="s">
        <v>582</v>
      </c>
      <c r="F24" s="67"/>
      <c r="G24" s="60" t="s">
        <v>272</v>
      </c>
      <c r="H24" s="67"/>
      <c r="I24" s="67"/>
      <c r="J24" s="67"/>
      <c r="K24" s="67"/>
      <c r="L24" s="67"/>
      <c r="M24" s="67"/>
      <c r="N24" s="67"/>
      <c r="O24" s="50" t="s">
        <v>605</v>
      </c>
      <c r="P24" s="67"/>
      <c r="Q24" s="67"/>
      <c r="R24" s="67"/>
      <c r="S24" s="67"/>
      <c r="T24" s="50" t="s">
        <v>606</v>
      </c>
      <c r="U24" s="67"/>
      <c r="V24" s="67"/>
      <c r="W24" s="67"/>
      <c r="X24" s="50" t="s">
        <v>607</v>
      </c>
      <c r="Y24" s="67"/>
      <c r="Z24" s="67"/>
      <c r="AA24" s="67"/>
      <c r="AB24" s="67"/>
      <c r="AC24" s="67"/>
      <c r="AD24" s="67"/>
      <c r="AE24" s="67"/>
      <c r="AF24" s="67"/>
      <c r="AG24" s="67"/>
    </row>
    <row r="25" spans="1:48" x14ac:dyDescent="0.25">
      <c r="A25" s="63"/>
      <c r="B25" s="51" t="s">
        <v>608</v>
      </c>
      <c r="C25" s="63"/>
      <c r="D25" s="63"/>
      <c r="E25" s="51" t="s">
        <v>589</v>
      </c>
      <c r="F25" s="67"/>
      <c r="G25" s="63"/>
      <c r="H25" s="67"/>
      <c r="I25" s="67"/>
      <c r="J25" s="67"/>
      <c r="K25" s="67"/>
      <c r="L25" s="67"/>
      <c r="M25" s="67"/>
      <c r="N25" s="67"/>
      <c r="O25" s="50" t="s">
        <v>609</v>
      </c>
      <c r="P25" s="67"/>
      <c r="Q25" s="67"/>
      <c r="R25" s="67"/>
      <c r="S25" s="67"/>
      <c r="T25" s="50" t="s">
        <v>610</v>
      </c>
      <c r="U25" s="67"/>
      <c r="V25" s="67"/>
      <c r="W25" s="67"/>
      <c r="X25" s="50" t="s">
        <v>523</v>
      </c>
      <c r="Y25" s="67"/>
      <c r="Z25" s="67"/>
      <c r="AA25" s="67"/>
      <c r="AB25" s="67"/>
      <c r="AC25" s="67"/>
      <c r="AD25" s="67"/>
      <c r="AE25" s="67"/>
      <c r="AF25" s="67"/>
      <c r="AG25" s="67"/>
    </row>
    <row r="26" spans="1:48" ht="18.75" thickBot="1" x14ac:dyDescent="0.3">
      <c r="A26" s="63"/>
      <c r="B26" s="51" t="s">
        <v>611</v>
      </c>
      <c r="C26" s="63"/>
      <c r="D26" s="63"/>
      <c r="E26" s="51" t="s">
        <v>594</v>
      </c>
      <c r="F26" s="67"/>
      <c r="G26" s="52"/>
      <c r="H26" s="67"/>
      <c r="I26" s="67"/>
      <c r="J26" s="67"/>
      <c r="K26" s="67"/>
      <c r="L26" s="67"/>
      <c r="M26" s="67"/>
      <c r="N26" s="67"/>
      <c r="O26" s="50" t="s">
        <v>612</v>
      </c>
      <c r="P26" s="67"/>
      <c r="Q26" s="67"/>
      <c r="R26" s="67"/>
      <c r="S26" s="67"/>
      <c r="T26" s="60" t="s">
        <v>613</v>
      </c>
      <c r="U26" s="67"/>
      <c r="V26" s="67"/>
      <c r="W26" s="67"/>
      <c r="X26" s="50" t="s">
        <v>614</v>
      </c>
      <c r="Y26" s="67"/>
      <c r="Z26" s="67"/>
      <c r="AA26" s="67"/>
      <c r="AB26" s="67"/>
      <c r="AC26" s="67"/>
      <c r="AD26" s="67"/>
      <c r="AE26" s="67"/>
      <c r="AF26" s="67"/>
      <c r="AG26" s="67"/>
    </row>
    <row r="27" spans="1:48" x14ac:dyDescent="0.25">
      <c r="A27" s="63"/>
      <c r="B27" s="51" t="s">
        <v>615</v>
      </c>
      <c r="C27" s="63"/>
      <c r="D27" s="63"/>
      <c r="E27" s="51" t="s">
        <v>599</v>
      </c>
      <c r="F27" s="67"/>
      <c r="G27" s="52"/>
      <c r="H27" s="67"/>
      <c r="I27" s="67"/>
      <c r="J27" s="67"/>
      <c r="K27" s="67"/>
      <c r="L27" s="67"/>
      <c r="M27" s="67"/>
      <c r="N27" s="67"/>
      <c r="O27" s="50" t="s">
        <v>581</v>
      </c>
      <c r="P27" s="67"/>
      <c r="Q27" s="67"/>
      <c r="R27" s="67"/>
      <c r="S27" s="67"/>
      <c r="T27" s="67"/>
      <c r="U27" s="67"/>
      <c r="V27" s="67"/>
      <c r="W27" s="67"/>
      <c r="X27" s="50" t="s">
        <v>616</v>
      </c>
      <c r="Y27" s="67"/>
      <c r="Z27" s="67"/>
      <c r="AA27" s="67"/>
      <c r="AB27" s="67"/>
      <c r="AC27" s="67"/>
      <c r="AD27" s="67"/>
      <c r="AE27" s="67"/>
      <c r="AF27" s="67"/>
      <c r="AG27" s="67"/>
    </row>
    <row r="28" spans="1:48" x14ac:dyDescent="0.25">
      <c r="A28" s="63"/>
      <c r="B28" s="51" t="s">
        <v>617</v>
      </c>
      <c r="C28" s="63"/>
      <c r="D28" s="63"/>
      <c r="E28" s="51" t="s">
        <v>366</v>
      </c>
      <c r="F28" s="67"/>
      <c r="G28" s="52"/>
      <c r="H28" s="67"/>
      <c r="I28" s="67"/>
      <c r="J28" s="67"/>
      <c r="K28" s="67"/>
      <c r="L28" s="67"/>
      <c r="M28" s="67"/>
      <c r="N28" s="67"/>
      <c r="O28" s="50" t="s">
        <v>618</v>
      </c>
      <c r="P28" s="67"/>
      <c r="Q28" s="67"/>
      <c r="R28" s="67"/>
      <c r="S28" s="67"/>
      <c r="T28" s="67"/>
      <c r="U28" s="67"/>
      <c r="V28" s="67"/>
      <c r="W28" s="67"/>
      <c r="X28" s="50" t="s">
        <v>619</v>
      </c>
      <c r="Y28" s="67"/>
      <c r="Z28" s="67"/>
      <c r="AA28" s="67"/>
      <c r="AB28" s="67"/>
      <c r="AC28" s="67"/>
      <c r="AD28" s="67"/>
      <c r="AE28" s="67"/>
      <c r="AF28" s="67"/>
      <c r="AG28" s="67"/>
    </row>
    <row r="29" spans="1:48" x14ac:dyDescent="0.25">
      <c r="A29" s="63"/>
      <c r="B29" s="51" t="s">
        <v>620</v>
      </c>
      <c r="C29" s="63"/>
      <c r="D29" s="63"/>
      <c r="E29" s="51" t="s">
        <v>389</v>
      </c>
      <c r="F29" s="67"/>
      <c r="G29" s="52"/>
      <c r="H29" s="67"/>
      <c r="I29" s="67"/>
      <c r="J29" s="67"/>
      <c r="K29" s="67"/>
      <c r="L29" s="67"/>
      <c r="M29" s="67"/>
      <c r="N29" s="67"/>
      <c r="O29" s="50" t="s">
        <v>621</v>
      </c>
      <c r="P29" s="67"/>
      <c r="Q29" s="67"/>
      <c r="R29" s="67"/>
      <c r="S29" s="67"/>
      <c r="T29" s="67"/>
      <c r="U29" s="67"/>
      <c r="V29" s="67"/>
      <c r="W29" s="67"/>
      <c r="X29" s="50" t="s">
        <v>622</v>
      </c>
      <c r="Y29" s="67"/>
      <c r="Z29" s="67"/>
      <c r="AA29" s="67"/>
      <c r="AB29" s="67"/>
      <c r="AC29" s="67"/>
      <c r="AD29" s="67"/>
      <c r="AE29" s="67"/>
      <c r="AF29" s="67"/>
      <c r="AG29" s="67"/>
    </row>
    <row r="30" spans="1:48" x14ac:dyDescent="0.25">
      <c r="A30" s="63"/>
      <c r="B30" s="51" t="s">
        <v>623</v>
      </c>
      <c r="C30" s="63"/>
      <c r="D30" s="63"/>
      <c r="E30" s="51" t="s">
        <v>604</v>
      </c>
      <c r="F30" s="67"/>
      <c r="G30" s="52"/>
      <c r="H30" s="67"/>
      <c r="I30" s="67"/>
      <c r="J30" s="67"/>
      <c r="K30" s="67"/>
      <c r="L30" s="67"/>
      <c r="M30" s="67"/>
      <c r="N30" s="67"/>
      <c r="O30" s="50" t="s">
        <v>624</v>
      </c>
      <c r="P30" s="67"/>
      <c r="Q30" s="67"/>
      <c r="R30" s="67"/>
      <c r="S30" s="67"/>
      <c r="T30" s="67"/>
      <c r="U30" s="67"/>
      <c r="V30" s="67"/>
      <c r="W30" s="67"/>
      <c r="X30" s="50" t="s">
        <v>625</v>
      </c>
      <c r="Y30" s="67"/>
      <c r="Z30" s="67"/>
      <c r="AA30" s="67"/>
      <c r="AB30" s="67"/>
      <c r="AC30" s="67"/>
      <c r="AD30" s="67"/>
      <c r="AE30" s="67"/>
      <c r="AF30" s="67"/>
      <c r="AG30" s="67"/>
    </row>
    <row r="31" spans="1:48" ht="18.75" thickBot="1" x14ac:dyDescent="0.3">
      <c r="A31" s="63"/>
      <c r="B31" s="72" t="s">
        <v>626</v>
      </c>
      <c r="C31" s="63"/>
      <c r="D31" s="63"/>
      <c r="E31" s="51" t="s">
        <v>411</v>
      </c>
      <c r="F31" s="67"/>
      <c r="G31" s="52"/>
      <c r="H31" s="67"/>
      <c r="I31" s="67"/>
      <c r="J31" s="67"/>
      <c r="K31" s="67"/>
      <c r="L31" s="67"/>
      <c r="M31" s="67"/>
      <c r="N31" s="67"/>
      <c r="O31" s="50" t="s">
        <v>627</v>
      </c>
      <c r="P31" s="67"/>
      <c r="Q31" s="67"/>
      <c r="R31" s="67"/>
      <c r="S31" s="67"/>
      <c r="T31" s="67"/>
      <c r="U31" s="67"/>
      <c r="V31" s="67"/>
      <c r="W31" s="67"/>
      <c r="X31" s="60" t="s">
        <v>628</v>
      </c>
      <c r="Y31" s="67"/>
      <c r="Z31" s="67"/>
      <c r="AA31" s="67"/>
      <c r="AB31" s="67"/>
      <c r="AC31" s="67"/>
      <c r="AD31" s="67"/>
      <c r="AE31" s="67"/>
      <c r="AF31" s="67"/>
      <c r="AG31" s="67"/>
    </row>
    <row r="32" spans="1:48" x14ac:dyDescent="0.25">
      <c r="A32" s="63"/>
      <c r="B32" s="73"/>
      <c r="C32" s="63"/>
      <c r="D32" s="63"/>
      <c r="E32" s="51" t="s">
        <v>434</v>
      </c>
      <c r="F32" s="67"/>
      <c r="G32" s="52"/>
      <c r="H32" s="67"/>
      <c r="I32" s="67"/>
      <c r="J32" s="67"/>
      <c r="K32" s="67"/>
      <c r="L32" s="67"/>
      <c r="M32" s="67"/>
      <c r="N32" s="67"/>
      <c r="O32" s="50" t="s">
        <v>629</v>
      </c>
      <c r="P32" s="67"/>
      <c r="Q32" s="67"/>
      <c r="R32" s="67"/>
      <c r="S32" s="67"/>
      <c r="T32" s="67"/>
      <c r="U32" s="67"/>
      <c r="V32" s="67"/>
      <c r="W32" s="67"/>
      <c r="X32" s="67"/>
      <c r="Y32" s="67"/>
      <c r="Z32" s="67"/>
      <c r="AA32" s="67"/>
      <c r="AB32" s="67"/>
      <c r="AC32" s="67"/>
      <c r="AD32" s="67"/>
      <c r="AE32" s="67"/>
      <c r="AF32" s="67"/>
      <c r="AG32" s="67"/>
    </row>
    <row r="33" spans="1:33" x14ac:dyDescent="0.25">
      <c r="A33" s="63"/>
      <c r="B33" s="63"/>
      <c r="C33" s="63"/>
      <c r="D33" s="63"/>
      <c r="E33" s="51" t="s">
        <v>453</v>
      </c>
      <c r="F33" s="67"/>
      <c r="G33" s="52"/>
      <c r="H33" s="67"/>
      <c r="I33" s="67"/>
      <c r="J33" s="67"/>
      <c r="K33" s="67"/>
      <c r="L33" s="67"/>
      <c r="M33" s="67"/>
      <c r="N33" s="67"/>
      <c r="O33" s="50" t="s">
        <v>630</v>
      </c>
      <c r="P33" s="67"/>
      <c r="Q33" s="67"/>
      <c r="R33" s="67"/>
      <c r="S33" s="67"/>
      <c r="T33" s="67"/>
      <c r="U33" s="67"/>
      <c r="V33" s="67"/>
      <c r="W33" s="67"/>
      <c r="X33" s="67"/>
      <c r="Y33" s="67"/>
      <c r="Z33" s="67"/>
      <c r="AA33" s="67"/>
      <c r="AB33" s="67"/>
      <c r="AC33" s="67"/>
      <c r="AD33" s="67"/>
      <c r="AE33" s="67"/>
      <c r="AF33" s="67"/>
      <c r="AG33" s="67"/>
    </row>
    <row r="34" spans="1:33" ht="18.75" thickBot="1" x14ac:dyDescent="0.3">
      <c r="A34" s="63"/>
      <c r="B34" s="63"/>
      <c r="C34" s="63"/>
      <c r="D34" s="63"/>
      <c r="E34" s="51" t="s">
        <v>470</v>
      </c>
      <c r="F34" s="67"/>
      <c r="G34" s="52"/>
      <c r="H34" s="67"/>
      <c r="I34" s="67"/>
      <c r="J34" s="67"/>
      <c r="K34" s="67"/>
      <c r="L34" s="67"/>
      <c r="M34" s="67"/>
      <c r="N34" s="67"/>
      <c r="O34" s="60" t="s">
        <v>631</v>
      </c>
      <c r="P34" s="67"/>
      <c r="Q34" s="67"/>
      <c r="R34" s="67"/>
      <c r="S34" s="67"/>
      <c r="T34" s="67"/>
      <c r="U34" s="67"/>
      <c r="V34" s="67"/>
      <c r="W34" s="67"/>
      <c r="X34" s="67"/>
      <c r="Y34" s="67"/>
      <c r="Z34" s="67"/>
      <c r="AA34" s="67"/>
      <c r="AB34" s="67"/>
      <c r="AC34" s="67"/>
      <c r="AD34" s="67"/>
      <c r="AE34" s="67"/>
      <c r="AF34" s="67"/>
      <c r="AG34" s="67"/>
    </row>
    <row r="35" spans="1:33" x14ac:dyDescent="0.25">
      <c r="A35" s="63"/>
      <c r="B35" s="63"/>
      <c r="C35" s="63"/>
      <c r="D35" s="63"/>
      <c r="E35" s="51" t="s">
        <v>608</v>
      </c>
      <c r="F35" s="67"/>
      <c r="G35" s="52"/>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row>
    <row r="36" spans="1:33" x14ac:dyDescent="0.25">
      <c r="A36" s="63"/>
      <c r="B36" s="63"/>
      <c r="C36" s="63"/>
      <c r="D36" s="63"/>
      <c r="E36" s="51" t="s">
        <v>487</v>
      </c>
      <c r="F36" s="67"/>
      <c r="G36" s="52"/>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row>
    <row r="37" spans="1:33" x14ac:dyDescent="0.25">
      <c r="A37" s="63"/>
      <c r="B37" s="63"/>
      <c r="C37" s="63"/>
      <c r="D37" s="63"/>
      <c r="E37" s="51" t="s">
        <v>503</v>
      </c>
      <c r="F37" s="67"/>
      <c r="G37" s="52"/>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row>
    <row r="38" spans="1:33" x14ac:dyDescent="0.25">
      <c r="A38" s="63"/>
      <c r="B38" s="63"/>
      <c r="C38" s="63"/>
      <c r="D38" s="63"/>
      <c r="E38" s="51" t="s">
        <v>519</v>
      </c>
      <c r="F38" s="67"/>
      <c r="G38" s="52"/>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row>
    <row r="39" spans="1:33" x14ac:dyDescent="0.25">
      <c r="A39" s="63"/>
      <c r="B39" s="63"/>
      <c r="C39" s="63"/>
      <c r="D39" s="63"/>
      <c r="E39" s="51" t="s">
        <v>611</v>
      </c>
      <c r="F39" s="67"/>
      <c r="G39" s="52"/>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row>
    <row r="40" spans="1:33" x14ac:dyDescent="0.25">
      <c r="A40" s="63"/>
      <c r="B40" s="63"/>
      <c r="C40" s="63"/>
      <c r="D40" s="63"/>
      <c r="E40" s="51" t="s">
        <v>615</v>
      </c>
      <c r="F40" s="67"/>
      <c r="G40" s="52"/>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row>
    <row r="41" spans="1:33" x14ac:dyDescent="0.25">
      <c r="A41" s="63"/>
      <c r="B41" s="63"/>
      <c r="C41" s="63"/>
      <c r="D41" s="63"/>
      <c r="E41" s="51" t="s">
        <v>617</v>
      </c>
      <c r="F41" s="67"/>
      <c r="G41" s="52"/>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row>
    <row r="42" spans="1:33" x14ac:dyDescent="0.25">
      <c r="A42" s="63"/>
      <c r="B42" s="63"/>
      <c r="C42" s="63"/>
      <c r="D42" s="63"/>
      <c r="E42" s="51" t="s">
        <v>534</v>
      </c>
      <c r="F42" s="67"/>
      <c r="G42" s="52"/>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row>
    <row r="43" spans="1:33" x14ac:dyDescent="0.25">
      <c r="A43" s="63"/>
      <c r="B43" s="63"/>
      <c r="C43" s="63"/>
      <c r="D43" s="63"/>
      <c r="E43" s="51" t="s">
        <v>548</v>
      </c>
      <c r="F43" s="67"/>
      <c r="G43" s="52"/>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row>
    <row r="44" spans="1:33" x14ac:dyDescent="0.25">
      <c r="A44" s="63"/>
      <c r="B44" s="63"/>
      <c r="C44" s="63"/>
      <c r="D44" s="63"/>
      <c r="E44" s="51" t="s">
        <v>620</v>
      </c>
      <c r="F44" s="67"/>
      <c r="G44" s="52"/>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row>
    <row r="45" spans="1:33" x14ac:dyDescent="0.25">
      <c r="A45" s="63"/>
      <c r="B45" s="63"/>
      <c r="C45" s="63"/>
      <c r="D45" s="63"/>
      <c r="E45" s="51" t="s">
        <v>623</v>
      </c>
      <c r="F45" s="67"/>
      <c r="G45" s="52"/>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row>
    <row r="46" spans="1:33" x14ac:dyDescent="0.25">
      <c r="A46" s="63"/>
      <c r="B46" s="63"/>
      <c r="C46" s="63"/>
      <c r="D46" s="63"/>
      <c r="E46" s="51" t="s">
        <v>626</v>
      </c>
      <c r="F46" s="67"/>
      <c r="G46" s="52"/>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row>
    <row r="47" spans="1:33" x14ac:dyDescent="0.25">
      <c r="A47" s="63"/>
      <c r="B47" s="63"/>
      <c r="C47" s="63"/>
      <c r="D47" s="63"/>
      <c r="E47" s="72" t="s">
        <v>560</v>
      </c>
      <c r="F47" s="67"/>
      <c r="G47" s="52"/>
      <c r="H47" s="67"/>
      <c r="I47" s="67"/>
      <c r="J47" s="67"/>
      <c r="K47" s="74"/>
      <c r="L47" s="67"/>
      <c r="M47" s="67"/>
      <c r="N47" s="67"/>
      <c r="O47" s="67"/>
      <c r="P47" s="74"/>
      <c r="Q47" s="74"/>
      <c r="R47" s="67"/>
      <c r="S47" s="74"/>
      <c r="T47" s="67"/>
      <c r="U47" s="67"/>
      <c r="V47" s="67"/>
      <c r="W47" s="67"/>
      <c r="X47" s="67"/>
      <c r="Y47" s="67"/>
      <c r="Z47" s="67"/>
      <c r="AA47" s="67"/>
      <c r="AB47" s="67"/>
      <c r="AC47" s="74"/>
      <c r="AD47" s="74"/>
      <c r="AE47" s="74"/>
      <c r="AF47" s="74"/>
      <c r="AG47" s="74"/>
    </row>
    <row r="48" spans="1:33" hidden="1" x14ac:dyDescent="0.25">
      <c r="A48" s="63"/>
      <c r="B48" s="63"/>
      <c r="C48" s="63"/>
      <c r="D48" s="63"/>
      <c r="E48" s="73"/>
      <c r="F48" s="67"/>
      <c r="G48" s="67"/>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row>
    <row r="49" spans="1:33" hidden="1" x14ac:dyDescent="0.25">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row>
    <row r="50" spans="1:33" hidden="1" x14ac:dyDescent="0.25">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row>
  </sheetData>
  <sheetProtection sheet="1" objects="1" scenarios="1" selectLockedCells="1" selectUnlockedCells="1"/>
  <mergeCells count="6">
    <mergeCell ref="H1:AC1"/>
    <mergeCell ref="AU1:AV1"/>
    <mergeCell ref="AJ1:AL1"/>
    <mergeCell ref="AF1:AH1"/>
    <mergeCell ref="AN1:AQ1"/>
    <mergeCell ref="AR1:AT1"/>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24"/>
  <sheetViews>
    <sheetView showGridLines="0" zoomScaleNormal="100" zoomScaleSheetLayoutView="70" workbookViewId="0">
      <pane ySplit="1" topLeftCell="A2" activePane="bottomLeft" state="frozen"/>
      <selection activeCell="E2" sqref="E2:F4"/>
      <selection pane="bottomLeft" activeCell="B9" sqref="B9:L9"/>
    </sheetView>
  </sheetViews>
  <sheetFormatPr baseColWidth="10" defaultColWidth="0" defaultRowHeight="0" customHeight="1" zeroHeight="1" x14ac:dyDescent="0.25"/>
  <cols>
    <col min="1" max="1" width="0.140625" style="4" customWidth="1"/>
    <col min="2" max="3" width="7.5703125" style="5" customWidth="1"/>
    <col min="4" max="4" width="24" style="5" customWidth="1"/>
    <col min="5" max="5" width="43.7109375" style="4" customWidth="1"/>
    <col min="6" max="6" width="21.85546875" style="4" customWidth="1"/>
    <col min="7" max="7" width="10.85546875" style="4" customWidth="1"/>
    <col min="8" max="8" width="11.28515625" style="4" customWidth="1"/>
    <col min="9" max="9" width="10.28515625" style="4" customWidth="1"/>
    <col min="10" max="10" width="10.5703125" style="4" customWidth="1"/>
    <col min="11" max="11" width="10.140625" style="4" customWidth="1"/>
    <col min="12" max="12" width="17.5703125" style="119" customWidth="1"/>
    <col min="13" max="13" width="0.85546875" style="4" customWidth="1"/>
    <col min="14" max="21" width="0" style="4" hidden="1" customWidth="1"/>
    <col min="22" max="16384" width="11.42578125" style="4" hidden="1"/>
  </cols>
  <sheetData>
    <row r="1" spans="2:12" ht="26.25" x14ac:dyDescent="0.4">
      <c r="B1" s="631" t="s">
        <v>645</v>
      </c>
      <c r="C1" s="631"/>
      <c r="D1" s="631"/>
      <c r="E1" s="631"/>
      <c r="F1" s="631"/>
      <c r="G1" s="631"/>
      <c r="H1" s="631"/>
      <c r="I1" s="631"/>
      <c r="J1" s="631"/>
      <c r="K1" s="631"/>
      <c r="L1" s="631"/>
    </row>
    <row r="2" spans="2:12" ht="22.5" customHeight="1" thickBot="1" x14ac:dyDescent="0.3"/>
    <row r="3" spans="2:12" s="120" customFormat="1" ht="27" customHeight="1" thickBot="1" x14ac:dyDescent="0.3">
      <c r="B3" s="691" t="s">
        <v>650</v>
      </c>
      <c r="C3" s="692"/>
      <c r="D3" s="692"/>
      <c r="E3" s="692"/>
      <c r="F3" s="692"/>
      <c r="G3" s="692"/>
      <c r="H3" s="692"/>
      <c r="I3" s="693"/>
      <c r="J3" s="693"/>
      <c r="K3" s="693"/>
      <c r="L3" s="694"/>
    </row>
    <row r="4" spans="2:12" ht="6" customHeight="1" thickBot="1" x14ac:dyDescent="0.3"/>
    <row r="5" spans="2:12" ht="88.5" customHeight="1" thickBot="1" x14ac:dyDescent="0.3">
      <c r="B5" s="698" t="s">
        <v>1431</v>
      </c>
      <c r="C5" s="699"/>
      <c r="D5" s="699"/>
      <c r="E5" s="699"/>
      <c r="F5" s="699"/>
      <c r="G5" s="699"/>
      <c r="H5" s="699"/>
      <c r="I5" s="699"/>
      <c r="J5" s="699"/>
      <c r="K5" s="699"/>
      <c r="L5" s="700"/>
    </row>
    <row r="6" spans="2:12" s="122" customFormat="1" ht="18" customHeight="1" thickBot="1" x14ac:dyDescent="0.3">
      <c r="B6" s="121"/>
      <c r="C6" s="141"/>
      <c r="D6" s="141"/>
      <c r="E6" s="121"/>
      <c r="F6" s="121"/>
      <c r="G6" s="121"/>
      <c r="H6" s="121"/>
      <c r="I6" s="121"/>
      <c r="J6" s="121"/>
      <c r="K6" s="121"/>
      <c r="L6" s="121"/>
    </row>
    <row r="7" spans="2:12" s="120" customFormat="1" ht="27" customHeight="1" thickBot="1" x14ac:dyDescent="0.3">
      <c r="B7" s="691" t="s">
        <v>245</v>
      </c>
      <c r="C7" s="692"/>
      <c r="D7" s="692"/>
      <c r="E7" s="692"/>
      <c r="F7" s="692"/>
      <c r="G7" s="692"/>
      <c r="H7" s="692"/>
      <c r="I7" s="693"/>
      <c r="J7" s="693"/>
      <c r="K7" s="693"/>
      <c r="L7" s="694"/>
    </row>
    <row r="8" spans="2:12" ht="3.95" customHeight="1" thickBot="1" x14ac:dyDescent="0.3"/>
    <row r="9" spans="2:12" ht="88.5" customHeight="1" thickBot="1" x14ac:dyDescent="0.3">
      <c r="B9" s="695" t="s">
        <v>1432</v>
      </c>
      <c r="C9" s="696"/>
      <c r="D9" s="696"/>
      <c r="E9" s="696"/>
      <c r="F9" s="696"/>
      <c r="G9" s="696"/>
      <c r="H9" s="696"/>
      <c r="I9" s="696"/>
      <c r="J9" s="696"/>
      <c r="K9" s="696"/>
      <c r="L9" s="697"/>
    </row>
    <row r="10" spans="2:12" ht="18" customHeight="1" thickBot="1" x14ac:dyDescent="0.3">
      <c r="B10" s="121"/>
      <c r="C10" s="141"/>
      <c r="D10" s="141"/>
      <c r="E10" s="121"/>
      <c r="F10" s="121"/>
      <c r="G10" s="121"/>
      <c r="H10" s="121"/>
      <c r="I10" s="121"/>
      <c r="J10" s="121"/>
      <c r="K10" s="121"/>
      <c r="L10" s="121"/>
    </row>
    <row r="11" spans="2:12" ht="27" customHeight="1" thickBot="1" x14ac:dyDescent="0.3">
      <c r="B11" s="691" t="s">
        <v>651</v>
      </c>
      <c r="C11" s="692"/>
      <c r="D11" s="692"/>
      <c r="E11" s="692"/>
      <c r="F11" s="692"/>
      <c r="G11" s="692"/>
      <c r="H11" s="692"/>
      <c r="I11" s="693"/>
      <c r="J11" s="693"/>
      <c r="K11" s="693"/>
      <c r="L11" s="694"/>
    </row>
    <row r="12" spans="2:12" ht="6" customHeight="1" thickBot="1" x14ac:dyDescent="0.3">
      <c r="B12" s="4"/>
      <c r="L12" s="4"/>
    </row>
    <row r="13" spans="2:12" s="5" customFormat="1" ht="26.25" customHeight="1" x14ac:dyDescent="0.25">
      <c r="B13" s="676" t="s">
        <v>751</v>
      </c>
      <c r="C13" s="677"/>
      <c r="D13" s="620" t="s">
        <v>796</v>
      </c>
      <c r="E13" s="646" t="s">
        <v>805</v>
      </c>
      <c r="F13" s="577" t="s">
        <v>672</v>
      </c>
      <c r="G13" s="149" t="s">
        <v>652</v>
      </c>
      <c r="H13" s="674" t="s">
        <v>653</v>
      </c>
      <c r="I13" s="632"/>
      <c r="J13" s="632"/>
      <c r="K13" s="675"/>
      <c r="L13" s="634" t="s">
        <v>807</v>
      </c>
    </row>
    <row r="14" spans="2:12" s="5" customFormat="1" ht="26.25" customHeight="1" thickBot="1" x14ac:dyDescent="0.3">
      <c r="B14" s="678"/>
      <c r="C14" s="679"/>
      <c r="D14" s="621"/>
      <c r="E14" s="647"/>
      <c r="F14" s="673"/>
      <c r="G14" s="150">
        <v>2014</v>
      </c>
      <c r="H14" s="151" t="s">
        <v>654</v>
      </c>
      <c r="I14" s="152" t="s">
        <v>655</v>
      </c>
      <c r="J14" s="152" t="s">
        <v>656</v>
      </c>
      <c r="K14" s="153" t="s">
        <v>657</v>
      </c>
      <c r="L14" s="635"/>
    </row>
    <row r="15" spans="2:12" s="5" customFormat="1" ht="55.5" customHeight="1" x14ac:dyDescent="0.25">
      <c r="B15" s="680" t="s">
        <v>647</v>
      </c>
      <c r="C15" s="681"/>
      <c r="D15" s="686" t="s">
        <v>811</v>
      </c>
      <c r="E15" s="154" t="s">
        <v>808</v>
      </c>
      <c r="F15" s="457" t="s">
        <v>1655</v>
      </c>
      <c r="G15" s="499">
        <v>69</v>
      </c>
      <c r="H15" s="500">
        <v>0</v>
      </c>
      <c r="I15" s="445">
        <v>0.3</v>
      </c>
      <c r="J15" s="445">
        <v>0.7</v>
      </c>
      <c r="K15" s="501">
        <v>1</v>
      </c>
      <c r="L15" s="689">
        <v>1330410</v>
      </c>
    </row>
    <row r="16" spans="2:12" s="5" customFormat="1" ht="24.75" customHeight="1" x14ac:dyDescent="0.25">
      <c r="B16" s="682"/>
      <c r="C16" s="683"/>
      <c r="D16" s="687"/>
      <c r="E16" s="453" t="s">
        <v>809</v>
      </c>
      <c r="F16" s="454"/>
      <c r="G16" s="502"/>
      <c r="H16" s="503"/>
      <c r="I16" s="504"/>
      <c r="J16" s="504"/>
      <c r="K16" s="505"/>
      <c r="L16" s="689"/>
    </row>
    <row r="17" spans="2:12" s="5" customFormat="1" ht="43.5" customHeight="1" x14ac:dyDescent="0.25">
      <c r="B17" s="682"/>
      <c r="C17" s="683"/>
      <c r="D17" s="688" t="s">
        <v>725</v>
      </c>
      <c r="E17" s="155" t="s">
        <v>810</v>
      </c>
      <c r="F17" s="456"/>
      <c r="G17" s="506"/>
      <c r="H17" s="507"/>
      <c r="I17" s="449"/>
      <c r="J17" s="449"/>
      <c r="K17" s="508"/>
      <c r="L17" s="690">
        <v>209765</v>
      </c>
    </row>
    <row r="18" spans="2:12" s="5" customFormat="1" ht="51" customHeight="1" x14ac:dyDescent="0.25">
      <c r="B18" s="682"/>
      <c r="C18" s="683"/>
      <c r="D18" s="687"/>
      <c r="E18" s="453" t="s">
        <v>812</v>
      </c>
      <c r="F18" s="455" t="s">
        <v>1656</v>
      </c>
      <c r="G18" s="509">
        <v>1</v>
      </c>
      <c r="H18" s="510">
        <v>0.33329999999999999</v>
      </c>
      <c r="I18" s="511">
        <v>0.33329999999999999</v>
      </c>
      <c r="J18" s="511">
        <v>0.33329999999999999</v>
      </c>
      <c r="K18" s="512">
        <v>1</v>
      </c>
      <c r="L18" s="690"/>
    </row>
    <row r="19" spans="2:12" s="5" customFormat="1" ht="38.25" customHeight="1" x14ac:dyDescent="0.25">
      <c r="B19" s="682"/>
      <c r="C19" s="683"/>
      <c r="D19" s="623" t="s">
        <v>813</v>
      </c>
      <c r="E19" s="155" t="s">
        <v>814</v>
      </c>
      <c r="F19" s="460" t="s">
        <v>1657</v>
      </c>
      <c r="G19" s="513">
        <v>1</v>
      </c>
      <c r="H19" s="514"/>
      <c r="I19" s="447">
        <v>0.5</v>
      </c>
      <c r="J19" s="447">
        <v>0.5</v>
      </c>
      <c r="K19" s="515">
        <v>1</v>
      </c>
      <c r="L19" s="628">
        <v>195500</v>
      </c>
    </row>
    <row r="20" spans="2:12" s="5" customFormat="1" ht="63.75" customHeight="1" x14ac:dyDescent="0.25">
      <c r="B20" s="682"/>
      <c r="C20" s="683"/>
      <c r="D20" s="623"/>
      <c r="E20" s="155" t="s">
        <v>815</v>
      </c>
      <c r="F20" s="455" t="s">
        <v>1658</v>
      </c>
      <c r="G20" s="509">
        <v>1</v>
      </c>
      <c r="H20" s="516"/>
      <c r="I20" s="517">
        <v>0.5</v>
      </c>
      <c r="J20" s="517">
        <v>0.5</v>
      </c>
      <c r="K20" s="518">
        <v>1</v>
      </c>
      <c r="L20" s="629"/>
    </row>
    <row r="21" spans="2:12" s="5" customFormat="1" ht="43.5" customHeight="1" x14ac:dyDescent="0.25">
      <c r="B21" s="682"/>
      <c r="C21" s="683"/>
      <c r="D21" s="623"/>
      <c r="E21" s="459" t="s">
        <v>816</v>
      </c>
      <c r="F21" s="456"/>
      <c r="G21" s="519"/>
      <c r="H21" s="507"/>
      <c r="I21" s="449"/>
      <c r="J21" s="449"/>
      <c r="K21" s="450"/>
      <c r="L21" s="630"/>
    </row>
    <row r="22" spans="2:12" s="5" customFormat="1" ht="49.5" customHeight="1" thickBot="1" x14ac:dyDescent="0.3">
      <c r="B22" s="684"/>
      <c r="C22" s="685"/>
      <c r="D22" s="433" t="s">
        <v>817</v>
      </c>
      <c r="E22" s="155" t="s">
        <v>818</v>
      </c>
      <c r="F22" s="458" t="s">
        <v>1659</v>
      </c>
      <c r="G22" s="513">
        <v>0</v>
      </c>
      <c r="H22" s="514"/>
      <c r="I22" s="462">
        <v>0.5</v>
      </c>
      <c r="J22" s="462">
        <v>0.5</v>
      </c>
      <c r="K22" s="463">
        <v>1</v>
      </c>
      <c r="L22" s="461">
        <v>7000</v>
      </c>
    </row>
    <row r="23" spans="2:12" s="5" customFormat="1" ht="33" customHeight="1" thickBot="1" x14ac:dyDescent="0.3">
      <c r="B23" s="668" t="s">
        <v>659</v>
      </c>
      <c r="C23" s="669"/>
      <c r="D23" s="670"/>
      <c r="E23" s="671"/>
      <c r="F23" s="671"/>
      <c r="G23" s="671"/>
      <c r="H23" s="671"/>
      <c r="I23" s="671"/>
      <c r="J23" s="671"/>
      <c r="K23" s="672"/>
      <c r="L23" s="432">
        <f>SUM(L15:L22)</f>
        <v>1742675</v>
      </c>
    </row>
    <row r="24" spans="2:12" ht="21.75" customHeight="1" x14ac:dyDescent="0.25">
      <c r="B24" s="133"/>
      <c r="C24" s="133"/>
      <c r="D24" s="133"/>
      <c r="E24" s="36"/>
      <c r="F24" s="36"/>
      <c r="G24" s="36"/>
      <c r="H24" s="36"/>
      <c r="I24" s="36"/>
      <c r="J24" s="36"/>
      <c r="K24" s="36"/>
    </row>
  </sheetData>
  <sheetProtection formatCells="0" formatRows="0" insertRows="0" deleteRows="0" sort="0"/>
  <mergeCells count="20">
    <mergeCell ref="B11:L11"/>
    <mergeCell ref="B1:L1"/>
    <mergeCell ref="B3:L3"/>
    <mergeCell ref="B7:L7"/>
    <mergeCell ref="B9:L9"/>
    <mergeCell ref="B5:L5"/>
    <mergeCell ref="L13:L14"/>
    <mergeCell ref="B23:K23"/>
    <mergeCell ref="E13:E14"/>
    <mergeCell ref="F13:F14"/>
    <mergeCell ref="H13:K13"/>
    <mergeCell ref="B13:C14"/>
    <mergeCell ref="B15:C22"/>
    <mergeCell ref="D13:D14"/>
    <mergeCell ref="D15:D16"/>
    <mergeCell ref="D17:D18"/>
    <mergeCell ref="L15:L16"/>
    <mergeCell ref="L17:L18"/>
    <mergeCell ref="D19:D21"/>
    <mergeCell ref="L19:L21"/>
  </mergeCells>
  <printOptions horizontalCentered="1"/>
  <pageMargins left="1.1811023622047245" right="0" top="0" bottom="0" header="0" footer="0"/>
  <pageSetup paperSize="5" scale="73" orientation="landscape"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showGridLines="0" zoomScaleNormal="100" zoomScaleSheetLayoutView="90" workbookViewId="0">
      <pane xSplit="3" ySplit="6" topLeftCell="D55" activePane="bottomRight" state="frozen"/>
      <selection activeCell="E2" sqref="E2:F4"/>
      <selection pane="topRight" activeCell="E2" sqref="E2:F4"/>
      <selection pane="bottomLeft" activeCell="E2" sqref="E2:F4"/>
      <selection pane="bottomRight" activeCell="F57" sqref="F57"/>
    </sheetView>
  </sheetViews>
  <sheetFormatPr baseColWidth="10" defaultColWidth="0" defaultRowHeight="0" customHeight="1" zeroHeight="1" x14ac:dyDescent="0.2"/>
  <cols>
    <col min="1" max="1" width="1.42578125" style="84" customWidth="1"/>
    <col min="2" max="2" width="0.28515625" style="84" customWidth="1"/>
    <col min="3" max="3" width="14.42578125" style="75" customWidth="1"/>
    <col min="4" max="4" width="14.28515625" style="75" customWidth="1"/>
    <col min="5" max="5" width="20.42578125" style="75" customWidth="1"/>
    <col min="6" max="6" width="18.5703125" style="75" customWidth="1"/>
    <col min="7" max="7" width="17.7109375" style="75" customWidth="1"/>
    <col min="8" max="8" width="16.140625" style="75" customWidth="1"/>
    <col min="9" max="9" width="4.7109375" style="75" customWidth="1"/>
    <col min="10" max="10" width="5.7109375" style="75" customWidth="1"/>
    <col min="11" max="11" width="4.7109375" style="75" customWidth="1"/>
    <col min="12" max="12" width="5.7109375" style="75" customWidth="1"/>
    <col min="13" max="13" width="14.7109375" style="75" customWidth="1"/>
    <col min="14" max="14" width="10.140625" style="75" customWidth="1"/>
    <col min="15" max="15" width="10.42578125" style="75" customWidth="1"/>
    <col min="16" max="16" width="0.85546875" style="75" customWidth="1"/>
    <col min="17" max="17" width="13.7109375" style="75" customWidth="1"/>
    <col min="18" max="18" width="0.85546875" style="84" customWidth="1"/>
    <col min="19" max="24" width="0" style="84" hidden="1" customWidth="1"/>
    <col min="25" max="16384" width="11.42578125" style="84" hidden="1"/>
  </cols>
  <sheetData>
    <row r="1" spans="3:17" ht="18.75" x14ac:dyDescent="0.3">
      <c r="C1" s="655" t="s">
        <v>715</v>
      </c>
      <c r="D1" s="655"/>
      <c r="E1" s="655"/>
      <c r="F1" s="655"/>
      <c r="G1" s="655"/>
      <c r="H1" s="655"/>
      <c r="I1" s="655"/>
      <c r="J1" s="655"/>
      <c r="K1" s="655"/>
      <c r="L1" s="655"/>
      <c r="M1" s="655"/>
      <c r="N1" s="655"/>
      <c r="O1" s="655"/>
      <c r="P1" s="84"/>
      <c r="Q1" s="84"/>
    </row>
    <row r="2" spans="3:17" ht="13.5" thickBot="1" x14ac:dyDescent="0.25">
      <c r="C2" s="84"/>
      <c r="D2" s="84"/>
      <c r="E2" s="84"/>
      <c r="F2" s="84"/>
      <c r="G2" s="84"/>
      <c r="H2" s="84"/>
      <c r="I2" s="84"/>
      <c r="J2" s="84"/>
      <c r="K2" s="84"/>
      <c r="L2" s="84"/>
      <c r="M2" s="84"/>
      <c r="N2" s="84"/>
      <c r="O2" s="84"/>
      <c r="P2" s="84"/>
      <c r="Q2" s="84"/>
    </row>
    <row r="3" spans="3:17" ht="12.75" customHeight="1" x14ac:dyDescent="0.2">
      <c r="C3" s="656" t="s">
        <v>24</v>
      </c>
      <c r="D3" s="665" t="s">
        <v>667</v>
      </c>
      <c r="E3" s="659" t="s">
        <v>719</v>
      </c>
      <c r="F3" s="648" t="s">
        <v>23</v>
      </c>
      <c r="G3" s="648" t="s">
        <v>669</v>
      </c>
      <c r="H3" s="648" t="s">
        <v>668</v>
      </c>
      <c r="I3" s="662" t="s">
        <v>25</v>
      </c>
      <c r="J3" s="662"/>
      <c r="K3" s="662"/>
      <c r="L3" s="662"/>
      <c r="M3" s="662" t="s">
        <v>26</v>
      </c>
      <c r="N3" s="662"/>
      <c r="O3" s="663"/>
      <c r="P3" s="84"/>
      <c r="Q3" s="652" t="s">
        <v>37</v>
      </c>
    </row>
    <row r="4" spans="3:17" ht="12.75" customHeight="1" x14ac:dyDescent="0.2">
      <c r="C4" s="657"/>
      <c r="D4" s="666"/>
      <c r="E4" s="660"/>
      <c r="F4" s="649"/>
      <c r="G4" s="649"/>
      <c r="H4" s="649"/>
      <c r="I4" s="651" t="s">
        <v>27</v>
      </c>
      <c r="J4" s="651"/>
      <c r="K4" s="651" t="s">
        <v>28</v>
      </c>
      <c r="L4" s="651"/>
      <c r="M4" s="651"/>
      <c r="N4" s="651"/>
      <c r="O4" s="664"/>
      <c r="P4" s="84"/>
      <c r="Q4" s="653"/>
    </row>
    <row r="5" spans="3:17" ht="12.75" customHeight="1" thickBot="1" x14ac:dyDescent="0.25">
      <c r="C5" s="658"/>
      <c r="D5" s="667"/>
      <c r="E5" s="661"/>
      <c r="F5" s="650"/>
      <c r="G5" s="650"/>
      <c r="H5" s="650"/>
      <c r="I5" s="112" t="s">
        <v>29</v>
      </c>
      <c r="J5" s="112" t="s">
        <v>30</v>
      </c>
      <c r="K5" s="112" t="s">
        <v>29</v>
      </c>
      <c r="L5" s="112" t="s">
        <v>30</v>
      </c>
      <c r="M5" s="112" t="s">
        <v>31</v>
      </c>
      <c r="N5" s="112" t="s">
        <v>193</v>
      </c>
      <c r="O5" s="113" t="s">
        <v>33</v>
      </c>
      <c r="P5" s="84"/>
      <c r="Q5" s="654"/>
    </row>
    <row r="6" spans="3:17" ht="3.95" customHeight="1" x14ac:dyDescent="0.2">
      <c r="C6" s="84"/>
      <c r="D6" s="84"/>
      <c r="E6" s="84"/>
      <c r="F6" s="84"/>
      <c r="G6" s="84"/>
      <c r="H6" s="84"/>
      <c r="I6" s="84"/>
      <c r="J6" s="84"/>
      <c r="K6" s="84"/>
      <c r="L6" s="84"/>
      <c r="M6" s="84"/>
      <c r="N6" s="84"/>
      <c r="O6" s="84"/>
      <c r="P6" s="84"/>
      <c r="Q6" s="84"/>
    </row>
    <row r="7" spans="3:17" s="87" customFormat="1" ht="67.5" customHeight="1" x14ac:dyDescent="0.2">
      <c r="C7" s="400" t="s">
        <v>767</v>
      </c>
      <c r="D7" s="360" t="s">
        <v>724</v>
      </c>
      <c r="E7" s="360" t="s">
        <v>918</v>
      </c>
      <c r="F7" s="360" t="s">
        <v>1235</v>
      </c>
      <c r="G7" s="360" t="s">
        <v>1575</v>
      </c>
      <c r="H7" s="360" t="s">
        <v>919</v>
      </c>
      <c r="I7" s="374">
        <v>12</v>
      </c>
      <c r="J7" s="374" t="s">
        <v>201</v>
      </c>
      <c r="K7" s="374">
        <v>31</v>
      </c>
      <c r="L7" s="374" t="s">
        <v>201</v>
      </c>
      <c r="M7" s="373" t="s">
        <v>266</v>
      </c>
      <c r="N7" s="360" t="s">
        <v>202</v>
      </c>
      <c r="O7" s="373" t="s">
        <v>1323</v>
      </c>
      <c r="P7" s="360"/>
      <c r="Q7" s="413">
        <v>0</v>
      </c>
    </row>
    <row r="8" spans="3:17" s="87" customFormat="1" ht="94.5" customHeight="1" x14ac:dyDescent="0.2">
      <c r="C8" s="400" t="s">
        <v>1369</v>
      </c>
      <c r="D8" s="360" t="s">
        <v>724</v>
      </c>
      <c r="E8" s="348" t="s">
        <v>916</v>
      </c>
      <c r="F8" s="348" t="s">
        <v>1367</v>
      </c>
      <c r="G8" s="401" t="s">
        <v>1554</v>
      </c>
      <c r="H8" s="348" t="s">
        <v>902</v>
      </c>
      <c r="I8" s="362">
        <v>17</v>
      </c>
      <c r="J8" s="374" t="s">
        <v>201</v>
      </c>
      <c r="K8" s="362">
        <v>17</v>
      </c>
      <c r="L8" s="374" t="s">
        <v>201</v>
      </c>
      <c r="M8" s="362" t="s">
        <v>257</v>
      </c>
      <c r="N8" s="367" t="s">
        <v>202</v>
      </c>
      <c r="O8" s="362" t="s">
        <v>904</v>
      </c>
      <c r="P8" s="360"/>
      <c r="Q8" s="413">
        <v>0</v>
      </c>
    </row>
    <row r="9" spans="3:17" s="87" customFormat="1" ht="72" x14ac:dyDescent="0.2">
      <c r="C9" s="400" t="s">
        <v>837</v>
      </c>
      <c r="D9" s="360" t="s">
        <v>724</v>
      </c>
      <c r="E9" s="348" t="s">
        <v>1329</v>
      </c>
      <c r="F9" s="348" t="s">
        <v>1328</v>
      </c>
      <c r="G9" s="348" t="s">
        <v>1330</v>
      </c>
      <c r="H9" s="348" t="s">
        <v>1326</v>
      </c>
      <c r="I9" s="362">
        <v>22</v>
      </c>
      <c r="J9" s="374" t="s">
        <v>201</v>
      </c>
      <c r="K9" s="362">
        <v>23</v>
      </c>
      <c r="L9" s="374" t="s">
        <v>201</v>
      </c>
      <c r="M9" s="362" t="s">
        <v>202</v>
      </c>
      <c r="N9" s="367" t="s">
        <v>202</v>
      </c>
      <c r="O9" s="362" t="s">
        <v>1327</v>
      </c>
      <c r="P9" s="360"/>
      <c r="Q9" s="364">
        <v>0</v>
      </c>
    </row>
    <row r="10" spans="3:17" s="87" customFormat="1" ht="36" x14ac:dyDescent="0.2">
      <c r="C10" s="400" t="s">
        <v>1370</v>
      </c>
      <c r="D10" s="360" t="s">
        <v>724</v>
      </c>
      <c r="E10" s="360" t="s">
        <v>917</v>
      </c>
      <c r="F10" s="360" t="s">
        <v>1363</v>
      </c>
      <c r="G10" s="401" t="s">
        <v>1366</v>
      </c>
      <c r="H10" s="360" t="s">
        <v>903</v>
      </c>
      <c r="I10" s="374">
        <v>24</v>
      </c>
      <c r="J10" s="374" t="s">
        <v>201</v>
      </c>
      <c r="K10" s="374">
        <v>24</v>
      </c>
      <c r="L10" s="374" t="s">
        <v>201</v>
      </c>
      <c r="M10" s="373" t="s">
        <v>202</v>
      </c>
      <c r="N10" s="360" t="s">
        <v>202</v>
      </c>
      <c r="O10" s="373" t="s">
        <v>904</v>
      </c>
      <c r="P10" s="360"/>
      <c r="Q10" s="413">
        <v>500</v>
      </c>
    </row>
    <row r="11" spans="3:17" s="87" customFormat="1" ht="84" x14ac:dyDescent="0.2">
      <c r="C11" s="400" t="s">
        <v>838</v>
      </c>
      <c r="D11" s="360" t="s">
        <v>725</v>
      </c>
      <c r="E11" s="362" t="s">
        <v>918</v>
      </c>
      <c r="F11" s="374" t="s">
        <v>1025</v>
      </c>
      <c r="G11" s="360" t="s">
        <v>1238</v>
      </c>
      <c r="H11" s="360" t="s">
        <v>1357</v>
      </c>
      <c r="I11" s="374">
        <v>1</v>
      </c>
      <c r="J11" s="374" t="s">
        <v>203</v>
      </c>
      <c r="K11" s="374">
        <v>15</v>
      </c>
      <c r="L11" s="374" t="s">
        <v>244</v>
      </c>
      <c r="M11" s="373" t="s">
        <v>202</v>
      </c>
      <c r="N11" s="360" t="s">
        <v>202</v>
      </c>
      <c r="O11" s="373" t="s">
        <v>1239</v>
      </c>
      <c r="P11" s="360"/>
      <c r="Q11" s="413">
        <v>3500</v>
      </c>
    </row>
    <row r="12" spans="3:17" s="87" customFormat="1" ht="108" x14ac:dyDescent="0.2">
      <c r="C12" s="400" t="s">
        <v>839</v>
      </c>
      <c r="D12" s="360" t="s">
        <v>725</v>
      </c>
      <c r="E12" s="360" t="s">
        <v>1513</v>
      </c>
      <c r="F12" s="348" t="s">
        <v>1699</v>
      </c>
      <c r="G12" s="348" t="s">
        <v>931</v>
      </c>
      <c r="H12" s="348" t="s">
        <v>930</v>
      </c>
      <c r="I12" s="362">
        <v>14</v>
      </c>
      <c r="J12" s="362" t="s">
        <v>203</v>
      </c>
      <c r="K12" s="362">
        <v>15</v>
      </c>
      <c r="L12" s="362" t="s">
        <v>203</v>
      </c>
      <c r="M12" s="362" t="s">
        <v>257</v>
      </c>
      <c r="N12" s="367" t="s">
        <v>202</v>
      </c>
      <c r="O12" s="362" t="s">
        <v>925</v>
      </c>
      <c r="P12" s="402"/>
      <c r="Q12" s="364">
        <v>111810</v>
      </c>
    </row>
    <row r="13" spans="3:17" s="87" customFormat="1" ht="48" x14ac:dyDescent="0.2">
      <c r="C13" s="400" t="s">
        <v>840</v>
      </c>
      <c r="D13" s="360" t="s">
        <v>724</v>
      </c>
      <c r="E13" s="360" t="s">
        <v>935</v>
      </c>
      <c r="F13" s="403" t="s">
        <v>934</v>
      </c>
      <c r="G13" s="401" t="s">
        <v>933</v>
      </c>
      <c r="H13" s="360" t="s">
        <v>937</v>
      </c>
      <c r="I13" s="362">
        <v>22</v>
      </c>
      <c r="J13" s="362" t="s">
        <v>203</v>
      </c>
      <c r="K13" s="362">
        <v>22</v>
      </c>
      <c r="L13" s="362" t="s">
        <v>203</v>
      </c>
      <c r="M13" s="362" t="s">
        <v>257</v>
      </c>
      <c r="N13" s="367" t="s">
        <v>202</v>
      </c>
      <c r="O13" s="362" t="s">
        <v>932</v>
      </c>
      <c r="P13" s="360"/>
      <c r="Q13" s="364">
        <v>53510</v>
      </c>
    </row>
    <row r="14" spans="3:17" s="87" customFormat="1" ht="72" x14ac:dyDescent="0.2">
      <c r="C14" s="400" t="s">
        <v>841</v>
      </c>
      <c r="D14" s="360" t="s">
        <v>724</v>
      </c>
      <c r="E14" s="360" t="s">
        <v>936</v>
      </c>
      <c r="F14" s="403" t="s">
        <v>934</v>
      </c>
      <c r="G14" s="401" t="s">
        <v>933</v>
      </c>
      <c r="H14" s="360" t="s">
        <v>937</v>
      </c>
      <c r="I14" s="362">
        <v>8</v>
      </c>
      <c r="J14" s="362" t="s">
        <v>200</v>
      </c>
      <c r="K14" s="362">
        <v>8</v>
      </c>
      <c r="L14" s="362" t="s">
        <v>200</v>
      </c>
      <c r="M14" s="362" t="s">
        <v>257</v>
      </c>
      <c r="N14" s="367" t="s">
        <v>202</v>
      </c>
      <c r="O14" s="362" t="s">
        <v>932</v>
      </c>
      <c r="P14" s="360"/>
      <c r="Q14" s="364">
        <v>53510</v>
      </c>
    </row>
    <row r="15" spans="3:17" s="87" customFormat="1" ht="96" x14ac:dyDescent="0.2">
      <c r="C15" s="400" t="s">
        <v>842</v>
      </c>
      <c r="D15" s="375" t="s">
        <v>724</v>
      </c>
      <c r="E15" s="363" t="s">
        <v>1334</v>
      </c>
      <c r="F15" s="404" t="s">
        <v>1332</v>
      </c>
      <c r="G15" s="405" t="s">
        <v>1333</v>
      </c>
      <c r="H15" s="375" t="s">
        <v>1326</v>
      </c>
      <c r="I15" s="362">
        <v>14</v>
      </c>
      <c r="J15" s="362" t="s">
        <v>200</v>
      </c>
      <c r="K15" s="362">
        <v>14</v>
      </c>
      <c r="L15" s="362" t="s">
        <v>200</v>
      </c>
      <c r="M15" s="362" t="s">
        <v>202</v>
      </c>
      <c r="N15" s="367" t="s">
        <v>202</v>
      </c>
      <c r="O15" s="362" t="s">
        <v>1331</v>
      </c>
      <c r="P15" s="375"/>
      <c r="Q15" s="364">
        <v>2900</v>
      </c>
    </row>
    <row r="16" spans="3:17" s="87" customFormat="1" ht="48" x14ac:dyDescent="0.2">
      <c r="C16" s="400" t="s">
        <v>843</v>
      </c>
      <c r="D16" s="360" t="s">
        <v>724</v>
      </c>
      <c r="E16" s="360" t="s">
        <v>935</v>
      </c>
      <c r="F16" s="403" t="s">
        <v>934</v>
      </c>
      <c r="G16" s="401" t="s">
        <v>933</v>
      </c>
      <c r="H16" s="360" t="s">
        <v>937</v>
      </c>
      <c r="I16" s="362">
        <v>21</v>
      </c>
      <c r="J16" s="362" t="s">
        <v>200</v>
      </c>
      <c r="K16" s="362">
        <v>21</v>
      </c>
      <c r="L16" s="362" t="s">
        <v>200</v>
      </c>
      <c r="M16" s="362" t="s">
        <v>257</v>
      </c>
      <c r="N16" s="367" t="s">
        <v>202</v>
      </c>
      <c r="O16" s="362" t="s">
        <v>932</v>
      </c>
      <c r="P16" s="360"/>
      <c r="Q16" s="364">
        <v>53510</v>
      </c>
    </row>
    <row r="17" spans="1:18" s="87" customFormat="1" ht="96" x14ac:dyDescent="0.2">
      <c r="C17" s="400" t="s">
        <v>844</v>
      </c>
      <c r="D17" s="360" t="s">
        <v>724</v>
      </c>
      <c r="E17" s="363" t="s">
        <v>1334</v>
      </c>
      <c r="F17" s="404" t="s">
        <v>1332</v>
      </c>
      <c r="G17" s="405" t="s">
        <v>1333</v>
      </c>
      <c r="H17" s="375" t="s">
        <v>1326</v>
      </c>
      <c r="I17" s="362">
        <v>26</v>
      </c>
      <c r="J17" s="362" t="s">
        <v>200</v>
      </c>
      <c r="K17" s="362">
        <v>26</v>
      </c>
      <c r="L17" s="362" t="s">
        <v>200</v>
      </c>
      <c r="M17" s="362" t="s">
        <v>202</v>
      </c>
      <c r="N17" s="367" t="s">
        <v>202</v>
      </c>
      <c r="O17" s="362" t="s">
        <v>1331</v>
      </c>
      <c r="P17" s="375"/>
      <c r="Q17" s="364">
        <v>2900</v>
      </c>
    </row>
    <row r="18" spans="1:18" s="87" customFormat="1" ht="72" x14ac:dyDescent="0.2">
      <c r="C18" s="400" t="s">
        <v>845</v>
      </c>
      <c r="D18" s="360" t="s">
        <v>724</v>
      </c>
      <c r="E18" s="348" t="s">
        <v>1329</v>
      </c>
      <c r="F18" s="348" t="s">
        <v>1328</v>
      </c>
      <c r="G18" s="348" t="s">
        <v>1330</v>
      </c>
      <c r="H18" s="348" t="s">
        <v>1326</v>
      </c>
      <c r="I18" s="362">
        <v>23</v>
      </c>
      <c r="J18" s="362" t="s">
        <v>236</v>
      </c>
      <c r="K18" s="362">
        <v>24</v>
      </c>
      <c r="L18" s="362" t="s">
        <v>236</v>
      </c>
      <c r="M18" s="362" t="s">
        <v>202</v>
      </c>
      <c r="N18" s="367" t="s">
        <v>202</v>
      </c>
      <c r="O18" s="362" t="s">
        <v>1327</v>
      </c>
      <c r="P18" s="360"/>
      <c r="Q18" s="364">
        <v>100</v>
      </c>
    </row>
    <row r="19" spans="1:18" s="87" customFormat="1" ht="72" x14ac:dyDescent="0.2">
      <c r="C19" s="400" t="s">
        <v>846</v>
      </c>
      <c r="D19" s="360" t="s">
        <v>724</v>
      </c>
      <c r="E19" s="360" t="s">
        <v>1329</v>
      </c>
      <c r="F19" s="348" t="s">
        <v>1328</v>
      </c>
      <c r="G19" s="348" t="s">
        <v>1330</v>
      </c>
      <c r="H19" s="348" t="s">
        <v>1326</v>
      </c>
      <c r="I19" s="362">
        <v>27</v>
      </c>
      <c r="J19" s="362" t="s">
        <v>237</v>
      </c>
      <c r="K19" s="362">
        <v>27</v>
      </c>
      <c r="L19" s="362" t="s">
        <v>237</v>
      </c>
      <c r="M19" s="362" t="s">
        <v>202</v>
      </c>
      <c r="N19" s="367" t="s">
        <v>202</v>
      </c>
      <c r="O19" s="362" t="s">
        <v>1327</v>
      </c>
      <c r="P19" s="360"/>
      <c r="Q19" s="364">
        <v>100</v>
      </c>
    </row>
    <row r="20" spans="1:18" s="87" customFormat="1" ht="48" x14ac:dyDescent="0.2">
      <c r="C20" s="400" t="s">
        <v>847</v>
      </c>
      <c r="D20" s="360" t="s">
        <v>724</v>
      </c>
      <c r="E20" s="348" t="s">
        <v>1434</v>
      </c>
      <c r="F20" s="403" t="s">
        <v>1324</v>
      </c>
      <c r="G20" s="401" t="s">
        <v>1325</v>
      </c>
      <c r="H20" s="360" t="s">
        <v>1326</v>
      </c>
      <c r="I20" s="362">
        <v>1</v>
      </c>
      <c r="J20" s="362" t="s">
        <v>237</v>
      </c>
      <c r="K20" s="362">
        <v>30</v>
      </c>
      <c r="L20" s="362" t="s">
        <v>237</v>
      </c>
      <c r="M20" s="362" t="s">
        <v>257</v>
      </c>
      <c r="N20" s="367" t="s">
        <v>202</v>
      </c>
      <c r="O20" s="362" t="s">
        <v>1327</v>
      </c>
      <c r="P20" s="360"/>
      <c r="Q20" s="364">
        <v>20000</v>
      </c>
      <c r="R20" s="414">
        <v>5300</v>
      </c>
    </row>
    <row r="21" spans="1:18" s="87" customFormat="1" ht="48" x14ac:dyDescent="0.2">
      <c r="C21" s="400" t="s">
        <v>848</v>
      </c>
      <c r="D21" s="360" t="s">
        <v>724</v>
      </c>
      <c r="E21" s="360" t="s">
        <v>935</v>
      </c>
      <c r="F21" s="403" t="s">
        <v>934</v>
      </c>
      <c r="G21" s="401" t="s">
        <v>933</v>
      </c>
      <c r="H21" s="360" t="s">
        <v>937</v>
      </c>
      <c r="I21" s="362">
        <v>12</v>
      </c>
      <c r="J21" s="362" t="s">
        <v>882</v>
      </c>
      <c r="K21" s="362">
        <v>12</v>
      </c>
      <c r="L21" s="362" t="s">
        <v>882</v>
      </c>
      <c r="M21" s="362" t="s">
        <v>257</v>
      </c>
      <c r="N21" s="367" t="s">
        <v>202</v>
      </c>
      <c r="O21" s="362" t="s">
        <v>932</v>
      </c>
      <c r="P21" s="360"/>
      <c r="Q21" s="364">
        <v>53510</v>
      </c>
    </row>
    <row r="22" spans="1:18" s="414" customFormat="1" ht="48" x14ac:dyDescent="0.2">
      <c r="A22" s="87"/>
      <c r="B22" s="87"/>
      <c r="C22" s="400" t="s">
        <v>849</v>
      </c>
      <c r="D22" s="360" t="s">
        <v>724</v>
      </c>
      <c r="E22" s="360" t="s">
        <v>935</v>
      </c>
      <c r="F22" s="403" t="s">
        <v>934</v>
      </c>
      <c r="G22" s="401" t="s">
        <v>933</v>
      </c>
      <c r="H22" s="360" t="s">
        <v>937</v>
      </c>
      <c r="I22" s="362">
        <v>26</v>
      </c>
      <c r="J22" s="362" t="s">
        <v>882</v>
      </c>
      <c r="K22" s="362">
        <v>26</v>
      </c>
      <c r="L22" s="362" t="s">
        <v>882</v>
      </c>
      <c r="M22" s="362" t="s">
        <v>257</v>
      </c>
      <c r="N22" s="367" t="s">
        <v>202</v>
      </c>
      <c r="O22" s="362" t="s">
        <v>932</v>
      </c>
      <c r="P22" s="360"/>
      <c r="Q22" s="364">
        <v>53510</v>
      </c>
    </row>
    <row r="23" spans="1:18" s="414" customFormat="1" ht="73.5" customHeight="1" x14ac:dyDescent="0.2">
      <c r="A23" s="87"/>
      <c r="B23" s="87"/>
      <c r="C23" s="400" t="s">
        <v>850</v>
      </c>
      <c r="D23" s="360" t="s">
        <v>724</v>
      </c>
      <c r="E23" s="360" t="s">
        <v>1572</v>
      </c>
      <c r="F23" s="348" t="s">
        <v>1573</v>
      </c>
      <c r="G23" s="401" t="s">
        <v>1574</v>
      </c>
      <c r="H23" s="360" t="s">
        <v>937</v>
      </c>
      <c r="I23" s="362">
        <v>2</v>
      </c>
      <c r="J23" s="362" t="s">
        <v>876</v>
      </c>
      <c r="K23" s="362">
        <v>2</v>
      </c>
      <c r="L23" s="362" t="s">
        <v>876</v>
      </c>
      <c r="M23" s="362" t="s">
        <v>257</v>
      </c>
      <c r="N23" s="367" t="s">
        <v>202</v>
      </c>
      <c r="O23" s="362" t="s">
        <v>932</v>
      </c>
      <c r="P23" s="360"/>
      <c r="Q23" s="364">
        <f>14920+4000</f>
        <v>18920</v>
      </c>
    </row>
    <row r="24" spans="1:18" s="414" customFormat="1" ht="60" x14ac:dyDescent="0.2">
      <c r="A24" s="87"/>
      <c r="B24" s="87"/>
      <c r="C24" s="400" t="s">
        <v>851</v>
      </c>
      <c r="D24" s="360" t="s">
        <v>724</v>
      </c>
      <c r="E24" s="366" t="s">
        <v>1527</v>
      </c>
      <c r="F24" s="348" t="s">
        <v>1528</v>
      </c>
      <c r="G24" s="360" t="s">
        <v>1519</v>
      </c>
      <c r="H24" s="360" t="s">
        <v>1529</v>
      </c>
      <c r="I24" s="362">
        <v>1</v>
      </c>
      <c r="J24" s="362" t="s">
        <v>876</v>
      </c>
      <c r="K24" s="362">
        <v>5</v>
      </c>
      <c r="L24" s="362" t="s">
        <v>876</v>
      </c>
      <c r="M24" s="490" t="s">
        <v>202</v>
      </c>
      <c r="N24" s="341" t="s">
        <v>202</v>
      </c>
      <c r="O24" s="362" t="s">
        <v>912</v>
      </c>
      <c r="P24" s="360"/>
      <c r="Q24" s="364">
        <v>8000</v>
      </c>
    </row>
    <row r="25" spans="1:18" s="414" customFormat="1" ht="48" x14ac:dyDescent="0.2">
      <c r="A25" s="87"/>
      <c r="B25" s="87"/>
      <c r="C25" s="400" t="s">
        <v>852</v>
      </c>
      <c r="D25" s="360" t="s">
        <v>724</v>
      </c>
      <c r="E25" s="365" t="s">
        <v>1349</v>
      </c>
      <c r="F25" s="406" t="s">
        <v>1350</v>
      </c>
      <c r="G25" s="401" t="s">
        <v>933</v>
      </c>
      <c r="H25" s="360" t="s">
        <v>937</v>
      </c>
      <c r="I25" s="362">
        <v>15</v>
      </c>
      <c r="J25" s="362" t="s">
        <v>876</v>
      </c>
      <c r="K25" s="362">
        <v>15</v>
      </c>
      <c r="L25" s="362" t="s">
        <v>876</v>
      </c>
      <c r="M25" s="362" t="s">
        <v>202</v>
      </c>
      <c r="N25" s="367" t="s">
        <v>202</v>
      </c>
      <c r="O25" s="362" t="s">
        <v>927</v>
      </c>
      <c r="P25" s="360"/>
      <c r="Q25" s="364">
        <v>2000</v>
      </c>
    </row>
    <row r="26" spans="1:18" s="414" customFormat="1" ht="84" x14ac:dyDescent="0.2">
      <c r="A26" s="87"/>
      <c r="B26" s="87"/>
      <c r="C26" s="400" t="s">
        <v>853</v>
      </c>
      <c r="D26" s="360" t="s">
        <v>724</v>
      </c>
      <c r="E26" s="360" t="s">
        <v>1337</v>
      </c>
      <c r="F26" s="348" t="s">
        <v>1338</v>
      </c>
      <c r="G26" s="401" t="s">
        <v>933</v>
      </c>
      <c r="H26" s="360" t="s">
        <v>937</v>
      </c>
      <c r="I26" s="362">
        <v>16</v>
      </c>
      <c r="J26" s="362" t="s">
        <v>876</v>
      </c>
      <c r="K26" s="362">
        <v>17</v>
      </c>
      <c r="L26" s="362" t="s">
        <v>876</v>
      </c>
      <c r="M26" s="490" t="s">
        <v>202</v>
      </c>
      <c r="N26" s="341" t="s">
        <v>202</v>
      </c>
      <c r="O26" s="362" t="s">
        <v>932</v>
      </c>
      <c r="P26" s="360"/>
      <c r="Q26" s="364">
        <v>137685</v>
      </c>
      <c r="R26" s="414">
        <v>5000</v>
      </c>
    </row>
    <row r="27" spans="1:18" s="87" customFormat="1" ht="60" x14ac:dyDescent="0.2">
      <c r="C27" s="400" t="s">
        <v>1371</v>
      </c>
      <c r="D27" s="360" t="s">
        <v>724</v>
      </c>
      <c r="E27" s="407" t="s">
        <v>1518</v>
      </c>
      <c r="F27" s="348" t="s">
        <v>1520</v>
      </c>
      <c r="G27" s="360" t="s">
        <v>1519</v>
      </c>
      <c r="H27" s="360" t="s">
        <v>937</v>
      </c>
      <c r="I27" s="362">
        <v>16</v>
      </c>
      <c r="J27" s="362" t="s">
        <v>876</v>
      </c>
      <c r="K27" s="362">
        <v>16</v>
      </c>
      <c r="L27" s="362" t="s">
        <v>876</v>
      </c>
      <c r="M27" s="490" t="s">
        <v>202</v>
      </c>
      <c r="N27" s="341" t="s">
        <v>202</v>
      </c>
      <c r="O27" s="362" t="s">
        <v>932</v>
      </c>
      <c r="P27" s="360"/>
      <c r="Q27" s="364">
        <f>13440+1200</f>
        <v>14640</v>
      </c>
    </row>
    <row r="28" spans="1:18" s="87" customFormat="1" ht="48" x14ac:dyDescent="0.2">
      <c r="C28" s="400" t="s">
        <v>1372</v>
      </c>
      <c r="D28" s="360" t="s">
        <v>724</v>
      </c>
      <c r="E28" s="360" t="s">
        <v>935</v>
      </c>
      <c r="F28" s="403" t="s">
        <v>934</v>
      </c>
      <c r="G28" s="401" t="s">
        <v>933</v>
      </c>
      <c r="H28" s="360" t="s">
        <v>937</v>
      </c>
      <c r="I28" s="362">
        <v>31</v>
      </c>
      <c r="J28" s="362" t="s">
        <v>876</v>
      </c>
      <c r="K28" s="362">
        <v>31</v>
      </c>
      <c r="L28" s="362" t="s">
        <v>876</v>
      </c>
      <c r="M28" s="362" t="s">
        <v>257</v>
      </c>
      <c r="N28" s="367" t="s">
        <v>202</v>
      </c>
      <c r="O28" s="362" t="s">
        <v>932</v>
      </c>
      <c r="P28" s="360"/>
      <c r="Q28" s="364">
        <v>53510</v>
      </c>
    </row>
    <row r="29" spans="1:18" s="87" customFormat="1" ht="72" x14ac:dyDescent="0.2">
      <c r="C29" s="400" t="s">
        <v>1373</v>
      </c>
      <c r="D29" s="360" t="s">
        <v>724</v>
      </c>
      <c r="E29" s="348" t="s">
        <v>1329</v>
      </c>
      <c r="F29" s="348" t="s">
        <v>1328</v>
      </c>
      <c r="G29" s="348" t="s">
        <v>1330</v>
      </c>
      <c r="H29" s="348" t="s">
        <v>1326</v>
      </c>
      <c r="I29" s="362">
        <v>11</v>
      </c>
      <c r="J29" s="362" t="s">
        <v>238</v>
      </c>
      <c r="K29" s="362">
        <v>11</v>
      </c>
      <c r="L29" s="362" t="s">
        <v>238</v>
      </c>
      <c r="M29" s="362" t="s">
        <v>202</v>
      </c>
      <c r="N29" s="367" t="s">
        <v>202</v>
      </c>
      <c r="O29" s="362" t="s">
        <v>1239</v>
      </c>
      <c r="P29" s="360"/>
      <c r="Q29" s="364">
        <v>100</v>
      </c>
    </row>
    <row r="30" spans="1:18" s="87" customFormat="1" ht="48" x14ac:dyDescent="0.2">
      <c r="C30" s="400" t="s">
        <v>1374</v>
      </c>
      <c r="D30" s="360" t="s">
        <v>724</v>
      </c>
      <c r="E30" s="360" t="s">
        <v>935</v>
      </c>
      <c r="F30" s="403" t="s">
        <v>934</v>
      </c>
      <c r="G30" s="401" t="s">
        <v>933</v>
      </c>
      <c r="H30" s="360" t="s">
        <v>937</v>
      </c>
      <c r="I30" s="362">
        <v>14</v>
      </c>
      <c r="J30" s="362" t="s">
        <v>238</v>
      </c>
      <c r="K30" s="362">
        <v>14</v>
      </c>
      <c r="L30" s="362" t="s">
        <v>238</v>
      </c>
      <c r="M30" s="362" t="s">
        <v>257</v>
      </c>
      <c r="N30" s="367" t="s">
        <v>202</v>
      </c>
      <c r="O30" s="362" t="s">
        <v>932</v>
      </c>
      <c r="P30" s="360"/>
      <c r="Q30" s="364">
        <v>53510</v>
      </c>
    </row>
    <row r="31" spans="1:18" s="87" customFormat="1" ht="72" x14ac:dyDescent="0.2">
      <c r="C31" s="400" t="s">
        <v>1375</v>
      </c>
      <c r="D31" s="360" t="s">
        <v>724</v>
      </c>
      <c r="E31" s="360" t="s">
        <v>1548</v>
      </c>
      <c r="F31" s="403" t="s">
        <v>934</v>
      </c>
      <c r="G31" s="401" t="s">
        <v>933</v>
      </c>
      <c r="H31" s="360" t="s">
        <v>1550</v>
      </c>
      <c r="I31" s="362">
        <v>21</v>
      </c>
      <c r="J31" s="362" t="s">
        <v>238</v>
      </c>
      <c r="K31" s="362">
        <v>21</v>
      </c>
      <c r="L31" s="362" t="s">
        <v>238</v>
      </c>
      <c r="M31" s="362" t="s">
        <v>202</v>
      </c>
      <c r="N31" s="367" t="s">
        <v>202</v>
      </c>
      <c r="O31" s="362" t="s">
        <v>1549</v>
      </c>
      <c r="P31" s="360"/>
      <c r="Q31" s="364">
        <v>1200</v>
      </c>
    </row>
    <row r="32" spans="1:18" s="87" customFormat="1" ht="72" x14ac:dyDescent="0.2">
      <c r="C32" s="400" t="s">
        <v>1376</v>
      </c>
      <c r="D32" s="360" t="s">
        <v>724</v>
      </c>
      <c r="E32" s="360" t="s">
        <v>936</v>
      </c>
      <c r="F32" s="403" t="s">
        <v>934</v>
      </c>
      <c r="G32" s="401" t="s">
        <v>933</v>
      </c>
      <c r="H32" s="360" t="s">
        <v>937</v>
      </c>
      <c r="I32" s="362">
        <v>27</v>
      </c>
      <c r="J32" s="362" t="s">
        <v>886</v>
      </c>
      <c r="K32" s="362">
        <v>27</v>
      </c>
      <c r="L32" s="362" t="s">
        <v>886</v>
      </c>
      <c r="M32" s="362" t="s">
        <v>257</v>
      </c>
      <c r="N32" s="367" t="s">
        <v>202</v>
      </c>
      <c r="O32" s="362" t="s">
        <v>932</v>
      </c>
      <c r="P32" s="360"/>
      <c r="Q32" s="364">
        <v>53510</v>
      </c>
    </row>
    <row r="33" spans="1:18" s="87" customFormat="1" ht="48" x14ac:dyDescent="0.2">
      <c r="C33" s="400" t="s">
        <v>1377</v>
      </c>
      <c r="D33" s="360" t="s">
        <v>724</v>
      </c>
      <c r="E33" s="348" t="s">
        <v>1434</v>
      </c>
      <c r="F33" s="403" t="s">
        <v>1324</v>
      </c>
      <c r="G33" s="401" t="s">
        <v>1325</v>
      </c>
      <c r="H33" s="360" t="s">
        <v>1326</v>
      </c>
      <c r="I33" s="362">
        <v>1</v>
      </c>
      <c r="J33" s="362" t="s">
        <v>238</v>
      </c>
      <c r="K33" s="362">
        <v>30</v>
      </c>
      <c r="L33" s="362" t="s">
        <v>238</v>
      </c>
      <c r="M33" s="362" t="s">
        <v>257</v>
      </c>
      <c r="N33" s="367" t="s">
        <v>202</v>
      </c>
      <c r="O33" s="362" t="s">
        <v>1327</v>
      </c>
      <c r="P33" s="360"/>
      <c r="Q33" s="364">
        <v>20000</v>
      </c>
      <c r="R33" s="414">
        <v>5300</v>
      </c>
    </row>
    <row r="34" spans="1:18" s="87" customFormat="1" ht="60" x14ac:dyDescent="0.2">
      <c r="C34" s="400" t="s">
        <v>1378</v>
      </c>
      <c r="D34" s="360" t="s">
        <v>724</v>
      </c>
      <c r="E34" s="348" t="s">
        <v>918</v>
      </c>
      <c r="F34" s="360" t="s">
        <v>1235</v>
      </c>
      <c r="G34" s="360" t="s">
        <v>1238</v>
      </c>
      <c r="H34" s="360" t="s">
        <v>1236</v>
      </c>
      <c r="I34" s="362">
        <v>1</v>
      </c>
      <c r="J34" s="362" t="s">
        <v>238</v>
      </c>
      <c r="K34" s="362">
        <v>30</v>
      </c>
      <c r="L34" s="362" t="s">
        <v>238</v>
      </c>
      <c r="M34" s="362" t="s">
        <v>202</v>
      </c>
      <c r="N34" s="367" t="s">
        <v>202</v>
      </c>
      <c r="O34" s="362" t="s">
        <v>912</v>
      </c>
      <c r="P34" s="360"/>
      <c r="Q34" s="364">
        <v>15000</v>
      </c>
    </row>
    <row r="35" spans="1:18" s="87" customFormat="1" ht="48" x14ac:dyDescent="0.2">
      <c r="C35" s="400" t="s">
        <v>1379</v>
      </c>
      <c r="D35" s="360" t="s">
        <v>725</v>
      </c>
      <c r="E35" s="360" t="s">
        <v>894</v>
      </c>
      <c r="F35" s="348" t="s">
        <v>895</v>
      </c>
      <c r="G35" s="348" t="s">
        <v>896</v>
      </c>
      <c r="H35" s="348" t="s">
        <v>901</v>
      </c>
      <c r="I35" s="362">
        <v>1</v>
      </c>
      <c r="J35" s="362" t="s">
        <v>238</v>
      </c>
      <c r="K35" s="362">
        <v>30</v>
      </c>
      <c r="L35" s="362" t="s">
        <v>239</v>
      </c>
      <c r="M35" s="362" t="s">
        <v>257</v>
      </c>
      <c r="N35" s="367" t="s">
        <v>202</v>
      </c>
      <c r="O35" s="362" t="s">
        <v>897</v>
      </c>
      <c r="P35" s="408"/>
      <c r="Q35" s="364">
        <f>93955+500</f>
        <v>94455</v>
      </c>
    </row>
    <row r="36" spans="1:18" s="87" customFormat="1" ht="48" x14ac:dyDescent="0.2">
      <c r="C36" s="400" t="s">
        <v>1380</v>
      </c>
      <c r="D36" s="360" t="s">
        <v>724</v>
      </c>
      <c r="E36" s="360" t="s">
        <v>935</v>
      </c>
      <c r="F36" s="403" t="s">
        <v>934</v>
      </c>
      <c r="G36" s="401" t="s">
        <v>933</v>
      </c>
      <c r="H36" s="360" t="s">
        <v>937</v>
      </c>
      <c r="I36" s="362">
        <v>12</v>
      </c>
      <c r="J36" s="362" t="s">
        <v>889</v>
      </c>
      <c r="K36" s="362">
        <v>12</v>
      </c>
      <c r="L36" s="362" t="s">
        <v>889</v>
      </c>
      <c r="M36" s="362" t="s">
        <v>257</v>
      </c>
      <c r="N36" s="367" t="s">
        <v>202</v>
      </c>
      <c r="O36" s="362" t="s">
        <v>932</v>
      </c>
      <c r="P36" s="360"/>
      <c r="Q36" s="364">
        <v>8960</v>
      </c>
    </row>
    <row r="37" spans="1:18" s="87" customFormat="1" ht="48" x14ac:dyDescent="0.2">
      <c r="B37" s="206"/>
      <c r="C37" s="400" t="s">
        <v>1381</v>
      </c>
      <c r="D37" s="348" t="s">
        <v>724</v>
      </c>
      <c r="E37" s="360" t="s">
        <v>935</v>
      </c>
      <c r="F37" s="403" t="s">
        <v>934</v>
      </c>
      <c r="G37" s="401" t="s">
        <v>933</v>
      </c>
      <c r="H37" s="360" t="s">
        <v>937</v>
      </c>
      <c r="I37" s="362">
        <v>26</v>
      </c>
      <c r="J37" s="362" t="s">
        <v>889</v>
      </c>
      <c r="K37" s="362">
        <v>26</v>
      </c>
      <c r="L37" s="362" t="s">
        <v>889</v>
      </c>
      <c r="M37" s="362" t="s">
        <v>257</v>
      </c>
      <c r="N37" s="367" t="s">
        <v>202</v>
      </c>
      <c r="O37" s="362" t="s">
        <v>932</v>
      </c>
      <c r="P37" s="360"/>
      <c r="Q37" s="364">
        <v>8960</v>
      </c>
    </row>
    <row r="38" spans="1:18" s="87" customFormat="1" ht="60" x14ac:dyDescent="0.2">
      <c r="B38" s="206"/>
      <c r="C38" s="400" t="s">
        <v>1382</v>
      </c>
      <c r="D38" s="348" t="s">
        <v>724</v>
      </c>
      <c r="E38" s="480" t="s">
        <v>1681</v>
      </c>
      <c r="F38" s="401" t="s">
        <v>1683</v>
      </c>
      <c r="G38" s="401" t="s">
        <v>1682</v>
      </c>
      <c r="H38" s="360" t="s">
        <v>1588</v>
      </c>
      <c r="I38" s="362">
        <v>1</v>
      </c>
      <c r="J38" s="362" t="s">
        <v>890</v>
      </c>
      <c r="K38" s="362">
        <v>20</v>
      </c>
      <c r="L38" s="362" t="s">
        <v>890</v>
      </c>
      <c r="M38" s="362" t="s">
        <v>202</v>
      </c>
      <c r="N38" s="367" t="s">
        <v>202</v>
      </c>
      <c r="O38" s="362" t="s">
        <v>927</v>
      </c>
      <c r="P38" s="360"/>
      <c r="Q38" s="364">
        <v>0</v>
      </c>
    </row>
    <row r="39" spans="1:18" s="87" customFormat="1" ht="60" x14ac:dyDescent="0.2">
      <c r="B39" s="206"/>
      <c r="C39" s="400" t="s">
        <v>1383</v>
      </c>
      <c r="D39" s="348" t="s">
        <v>724</v>
      </c>
      <c r="E39" s="480" t="s">
        <v>1681</v>
      </c>
      <c r="F39" s="401" t="s">
        <v>1684</v>
      </c>
      <c r="G39" s="401" t="s">
        <v>1682</v>
      </c>
      <c r="H39" s="360" t="s">
        <v>937</v>
      </c>
      <c r="I39" s="362">
        <v>1</v>
      </c>
      <c r="J39" s="362" t="s">
        <v>890</v>
      </c>
      <c r="K39" s="362">
        <v>20</v>
      </c>
      <c r="L39" s="362" t="s">
        <v>890</v>
      </c>
      <c r="M39" s="362" t="s">
        <v>257</v>
      </c>
      <c r="N39" s="367" t="s">
        <v>202</v>
      </c>
      <c r="O39" s="362" t="s">
        <v>1587</v>
      </c>
      <c r="P39" s="360"/>
      <c r="Q39" s="364">
        <v>0</v>
      </c>
    </row>
    <row r="40" spans="1:18" s="414" customFormat="1" ht="60" x14ac:dyDescent="0.2">
      <c r="A40" s="87"/>
      <c r="B40" s="206"/>
      <c r="C40" s="400" t="s">
        <v>1384</v>
      </c>
      <c r="D40" s="348" t="s">
        <v>724</v>
      </c>
      <c r="E40" s="348" t="s">
        <v>918</v>
      </c>
      <c r="F40" s="360" t="s">
        <v>1235</v>
      </c>
      <c r="G40" s="360" t="s">
        <v>1238</v>
      </c>
      <c r="H40" s="360" t="s">
        <v>1236</v>
      </c>
      <c r="I40" s="362">
        <v>1</v>
      </c>
      <c r="J40" s="362" t="s">
        <v>890</v>
      </c>
      <c r="K40" s="362">
        <v>31</v>
      </c>
      <c r="L40" s="362" t="s">
        <v>890</v>
      </c>
      <c r="M40" s="362" t="s">
        <v>202</v>
      </c>
      <c r="N40" s="367" t="s">
        <v>202</v>
      </c>
      <c r="O40" s="362" t="s">
        <v>912</v>
      </c>
      <c r="P40" s="360"/>
      <c r="Q40" s="364">
        <v>10000</v>
      </c>
      <c r="R40" s="414">
        <v>10000</v>
      </c>
    </row>
    <row r="41" spans="1:18" s="414" customFormat="1" ht="72" x14ac:dyDescent="0.2">
      <c r="A41" s="87"/>
      <c r="B41" s="206"/>
      <c r="C41" s="400" t="s">
        <v>1385</v>
      </c>
      <c r="D41" s="348" t="s">
        <v>724</v>
      </c>
      <c r="E41" s="481" t="s">
        <v>1685</v>
      </c>
      <c r="F41" s="480" t="s">
        <v>1686</v>
      </c>
      <c r="G41" s="360" t="s">
        <v>1589</v>
      </c>
      <c r="H41" s="360" t="s">
        <v>1590</v>
      </c>
      <c r="I41" s="362">
        <v>1</v>
      </c>
      <c r="J41" s="362" t="s">
        <v>938</v>
      </c>
      <c r="K41" s="362">
        <v>30</v>
      </c>
      <c r="L41" s="362" t="s">
        <v>887</v>
      </c>
      <c r="M41" s="362" t="s">
        <v>202</v>
      </c>
      <c r="N41" s="367" t="s">
        <v>202</v>
      </c>
      <c r="O41" s="362" t="s">
        <v>1591</v>
      </c>
      <c r="P41" s="360"/>
      <c r="Q41" s="364">
        <v>13000</v>
      </c>
    </row>
    <row r="42" spans="1:18" s="414" customFormat="1" ht="48" x14ac:dyDescent="0.2">
      <c r="A42" s="87"/>
      <c r="B42" s="87"/>
      <c r="C42" s="400" t="s">
        <v>1386</v>
      </c>
      <c r="D42" s="360" t="s">
        <v>724</v>
      </c>
      <c r="E42" s="360" t="s">
        <v>935</v>
      </c>
      <c r="F42" s="403" t="s">
        <v>934</v>
      </c>
      <c r="G42" s="401" t="s">
        <v>933</v>
      </c>
      <c r="H42" s="360" t="s">
        <v>937</v>
      </c>
      <c r="I42" s="362">
        <v>6</v>
      </c>
      <c r="J42" s="362" t="s">
        <v>938</v>
      </c>
      <c r="K42" s="362">
        <v>6</v>
      </c>
      <c r="L42" s="362" t="s">
        <v>938</v>
      </c>
      <c r="M42" s="362" t="s">
        <v>257</v>
      </c>
      <c r="N42" s="367" t="s">
        <v>202</v>
      </c>
      <c r="O42" s="362" t="s">
        <v>932</v>
      </c>
      <c r="P42" s="360"/>
      <c r="Q42" s="364">
        <v>53510</v>
      </c>
    </row>
    <row r="43" spans="1:18" s="414" customFormat="1" ht="48" x14ac:dyDescent="0.2">
      <c r="A43" s="87"/>
      <c r="B43" s="87"/>
      <c r="C43" s="400" t="s">
        <v>1516</v>
      </c>
      <c r="D43" s="360" t="s">
        <v>724</v>
      </c>
      <c r="E43" s="360" t="s">
        <v>935</v>
      </c>
      <c r="F43" s="403" t="s">
        <v>934</v>
      </c>
      <c r="G43" s="401" t="s">
        <v>933</v>
      </c>
      <c r="H43" s="360" t="s">
        <v>937</v>
      </c>
      <c r="I43" s="362">
        <v>19</v>
      </c>
      <c r="J43" s="362" t="s">
        <v>938</v>
      </c>
      <c r="K43" s="362">
        <v>19</v>
      </c>
      <c r="L43" s="362" t="s">
        <v>938</v>
      </c>
      <c r="M43" s="362" t="s">
        <v>257</v>
      </c>
      <c r="N43" s="367" t="s">
        <v>202</v>
      </c>
      <c r="O43" s="362" t="s">
        <v>932</v>
      </c>
      <c r="P43" s="360"/>
      <c r="Q43" s="364">
        <v>53510</v>
      </c>
    </row>
    <row r="44" spans="1:18" s="414" customFormat="1" ht="60" x14ac:dyDescent="0.2">
      <c r="A44" s="87"/>
      <c r="B44" s="87"/>
      <c r="C44" s="400" t="s">
        <v>1517</v>
      </c>
      <c r="D44" s="360" t="s">
        <v>724</v>
      </c>
      <c r="E44" s="366" t="s">
        <v>1571</v>
      </c>
      <c r="F44" s="348" t="s">
        <v>1520</v>
      </c>
      <c r="G44" s="360" t="s">
        <v>1519</v>
      </c>
      <c r="H44" s="360" t="s">
        <v>937</v>
      </c>
      <c r="I44" s="362">
        <v>26</v>
      </c>
      <c r="J44" s="362" t="s">
        <v>938</v>
      </c>
      <c r="K44" s="362">
        <v>26</v>
      </c>
      <c r="L44" s="362" t="s">
        <v>938</v>
      </c>
      <c r="M44" s="362" t="s">
        <v>257</v>
      </c>
      <c r="N44" s="367" t="s">
        <v>202</v>
      </c>
      <c r="O44" s="362" t="s">
        <v>932</v>
      </c>
      <c r="P44" s="360"/>
      <c r="Q44" s="364">
        <f>13440+1200</f>
        <v>14640</v>
      </c>
    </row>
    <row r="45" spans="1:18" s="414" customFormat="1" ht="48" x14ac:dyDescent="0.2">
      <c r="A45" s="87"/>
      <c r="B45" s="87"/>
      <c r="C45" s="400" t="s">
        <v>1522</v>
      </c>
      <c r="D45" s="360" t="s">
        <v>724</v>
      </c>
      <c r="E45" s="365" t="s">
        <v>1349</v>
      </c>
      <c r="F45" s="406" t="s">
        <v>1350</v>
      </c>
      <c r="G45" s="401" t="s">
        <v>933</v>
      </c>
      <c r="H45" s="360" t="s">
        <v>937</v>
      </c>
      <c r="I45" s="362">
        <v>2</v>
      </c>
      <c r="J45" s="362" t="s">
        <v>887</v>
      </c>
      <c r="K45" s="362">
        <v>2</v>
      </c>
      <c r="L45" s="362" t="s">
        <v>887</v>
      </c>
      <c r="M45" s="362" t="s">
        <v>202</v>
      </c>
      <c r="N45" s="367" t="s">
        <v>202</v>
      </c>
      <c r="O45" s="362" t="s">
        <v>927</v>
      </c>
      <c r="P45" s="360"/>
      <c r="Q45" s="364">
        <v>2000</v>
      </c>
    </row>
    <row r="46" spans="1:18" s="414" customFormat="1" ht="72" x14ac:dyDescent="0.2">
      <c r="A46" s="87"/>
      <c r="B46" s="87"/>
      <c r="C46" s="400" t="s">
        <v>1523</v>
      </c>
      <c r="D46" s="360" t="s">
        <v>724</v>
      </c>
      <c r="E46" s="360" t="s">
        <v>1351</v>
      </c>
      <c r="F46" s="348" t="s">
        <v>1352</v>
      </c>
      <c r="G46" s="348" t="s">
        <v>1353</v>
      </c>
      <c r="H46" s="360" t="s">
        <v>937</v>
      </c>
      <c r="I46" s="362">
        <v>3</v>
      </c>
      <c r="J46" s="362" t="s">
        <v>887</v>
      </c>
      <c r="K46" s="362">
        <v>4</v>
      </c>
      <c r="L46" s="362" t="s">
        <v>887</v>
      </c>
      <c r="M46" s="362" t="s">
        <v>257</v>
      </c>
      <c r="N46" s="367" t="s">
        <v>202</v>
      </c>
      <c r="O46" s="362" t="s">
        <v>925</v>
      </c>
      <c r="P46" s="402"/>
      <c r="Q46" s="364">
        <v>137685</v>
      </c>
    </row>
    <row r="47" spans="1:18" s="414" customFormat="1" ht="60" x14ac:dyDescent="0.2">
      <c r="A47" s="87"/>
      <c r="B47" s="87"/>
      <c r="C47" s="400" t="s">
        <v>1533</v>
      </c>
      <c r="D47" s="360" t="s">
        <v>724</v>
      </c>
      <c r="E47" s="366" t="s">
        <v>1518</v>
      </c>
      <c r="F47" s="348" t="s">
        <v>1520</v>
      </c>
      <c r="G47" s="360" t="s">
        <v>1519</v>
      </c>
      <c r="H47" s="360" t="s">
        <v>937</v>
      </c>
      <c r="I47" s="362">
        <v>3</v>
      </c>
      <c r="J47" s="362" t="s">
        <v>887</v>
      </c>
      <c r="K47" s="362">
        <v>3</v>
      </c>
      <c r="L47" s="362" t="s">
        <v>887</v>
      </c>
      <c r="M47" s="490" t="s">
        <v>202</v>
      </c>
      <c r="N47" s="341" t="s">
        <v>202</v>
      </c>
      <c r="O47" s="362" t="s">
        <v>932</v>
      </c>
      <c r="P47" s="360"/>
      <c r="Q47" s="364">
        <f>13440+1200</f>
        <v>14640</v>
      </c>
    </row>
    <row r="48" spans="1:18" s="414" customFormat="1" ht="72" x14ac:dyDescent="0.2">
      <c r="A48" s="87"/>
      <c r="B48" s="87"/>
      <c r="C48" s="400" t="s">
        <v>1534</v>
      </c>
      <c r="D48" s="360" t="s">
        <v>724</v>
      </c>
      <c r="E48" s="348" t="s">
        <v>1329</v>
      </c>
      <c r="F48" s="348" t="s">
        <v>1328</v>
      </c>
      <c r="G48" s="348" t="s">
        <v>1330</v>
      </c>
      <c r="H48" s="348" t="s">
        <v>1326</v>
      </c>
      <c r="I48" s="362">
        <v>13</v>
      </c>
      <c r="J48" s="362" t="s">
        <v>887</v>
      </c>
      <c r="K48" s="362">
        <v>13</v>
      </c>
      <c r="L48" s="362" t="s">
        <v>887</v>
      </c>
      <c r="M48" s="362" t="s">
        <v>202</v>
      </c>
      <c r="N48" s="367" t="s">
        <v>202</v>
      </c>
      <c r="O48" s="362" t="s">
        <v>1327</v>
      </c>
      <c r="P48" s="360"/>
      <c r="Q48" s="364">
        <v>100</v>
      </c>
    </row>
    <row r="49" spans="1:18" s="414" customFormat="1" ht="48" x14ac:dyDescent="0.2">
      <c r="A49" s="87"/>
      <c r="B49" s="87"/>
      <c r="C49" s="400" t="s">
        <v>1540</v>
      </c>
      <c r="D49" s="360" t="s">
        <v>724</v>
      </c>
      <c r="E49" s="360" t="s">
        <v>935</v>
      </c>
      <c r="F49" s="403" t="s">
        <v>934</v>
      </c>
      <c r="G49" s="401" t="s">
        <v>933</v>
      </c>
      <c r="H49" s="360" t="s">
        <v>937</v>
      </c>
      <c r="I49" s="362">
        <v>8</v>
      </c>
      <c r="J49" s="362" t="s">
        <v>923</v>
      </c>
      <c r="K49" s="362">
        <v>8</v>
      </c>
      <c r="L49" s="362" t="s">
        <v>923</v>
      </c>
      <c r="M49" s="362" t="s">
        <v>257</v>
      </c>
      <c r="N49" s="367" t="s">
        <v>202</v>
      </c>
      <c r="O49" s="362" t="s">
        <v>932</v>
      </c>
      <c r="P49" s="360"/>
      <c r="Q49" s="364">
        <v>53510</v>
      </c>
    </row>
    <row r="50" spans="1:18" s="414" customFormat="1" ht="108" x14ac:dyDescent="0.2">
      <c r="A50" s="87"/>
      <c r="B50" s="87"/>
      <c r="C50" s="400" t="s">
        <v>1567</v>
      </c>
      <c r="D50" s="360" t="s">
        <v>724</v>
      </c>
      <c r="E50" s="348" t="s">
        <v>918</v>
      </c>
      <c r="F50" s="360" t="s">
        <v>1535</v>
      </c>
      <c r="G50" s="360" t="s">
        <v>1536</v>
      </c>
      <c r="H50" s="360" t="s">
        <v>1537</v>
      </c>
      <c r="I50" s="362">
        <v>1</v>
      </c>
      <c r="J50" s="362" t="s">
        <v>887</v>
      </c>
      <c r="K50" s="362">
        <v>30</v>
      </c>
      <c r="L50" s="362" t="s">
        <v>923</v>
      </c>
      <c r="M50" s="362" t="s">
        <v>202</v>
      </c>
      <c r="N50" s="367" t="s">
        <v>1538</v>
      </c>
      <c r="O50" s="362" t="s">
        <v>1539</v>
      </c>
      <c r="P50" s="360"/>
      <c r="Q50" s="364">
        <v>13000</v>
      </c>
      <c r="R50" s="414">
        <v>5000</v>
      </c>
    </row>
    <row r="51" spans="1:18" s="414" customFormat="1" ht="48" x14ac:dyDescent="0.2">
      <c r="A51" s="87"/>
      <c r="B51" s="87"/>
      <c r="C51" s="400" t="s">
        <v>1568</v>
      </c>
      <c r="D51" s="360" t="s">
        <v>724</v>
      </c>
      <c r="E51" s="360" t="s">
        <v>1507</v>
      </c>
      <c r="F51" s="409" t="s">
        <v>934</v>
      </c>
      <c r="G51" s="401" t="s">
        <v>933</v>
      </c>
      <c r="H51" s="360" t="s">
        <v>937</v>
      </c>
      <c r="I51" s="362">
        <v>21</v>
      </c>
      <c r="J51" s="362" t="s">
        <v>923</v>
      </c>
      <c r="K51" s="362">
        <v>21</v>
      </c>
      <c r="L51" s="362" t="s">
        <v>923</v>
      </c>
      <c r="M51" s="362" t="s">
        <v>257</v>
      </c>
      <c r="N51" s="367" t="s">
        <v>202</v>
      </c>
      <c r="O51" s="362" t="s">
        <v>932</v>
      </c>
      <c r="P51" s="360"/>
      <c r="Q51" s="364">
        <v>53510</v>
      </c>
    </row>
    <row r="52" spans="1:18" s="414" customFormat="1" ht="60" x14ac:dyDescent="0.2">
      <c r="A52" s="87"/>
      <c r="B52" s="87"/>
      <c r="C52" s="400" t="s">
        <v>1569</v>
      </c>
      <c r="D52" s="360" t="s">
        <v>724</v>
      </c>
      <c r="E52" s="366" t="s">
        <v>1570</v>
      </c>
      <c r="F52" s="348" t="s">
        <v>1520</v>
      </c>
      <c r="G52" s="360" t="s">
        <v>1519</v>
      </c>
      <c r="H52" s="360" t="s">
        <v>937</v>
      </c>
      <c r="I52" s="362">
        <v>22</v>
      </c>
      <c r="J52" s="362" t="s">
        <v>923</v>
      </c>
      <c r="K52" s="362">
        <v>22</v>
      </c>
      <c r="L52" s="362" t="s">
        <v>923</v>
      </c>
      <c r="M52" s="362" t="s">
        <v>257</v>
      </c>
      <c r="N52" s="367" t="s">
        <v>202</v>
      </c>
      <c r="O52" s="362" t="s">
        <v>932</v>
      </c>
      <c r="P52" s="360"/>
      <c r="Q52" s="364">
        <f>13440+1200</f>
        <v>14640</v>
      </c>
    </row>
    <row r="53" spans="1:18" s="414" customFormat="1" ht="84" x14ac:dyDescent="0.2">
      <c r="A53" s="87"/>
      <c r="B53" s="87"/>
      <c r="C53" s="400" t="s">
        <v>1576</v>
      </c>
      <c r="D53" s="360" t="s">
        <v>724</v>
      </c>
      <c r="E53" s="348" t="s">
        <v>918</v>
      </c>
      <c r="F53" s="360" t="s">
        <v>1235</v>
      </c>
      <c r="G53" s="360" t="s">
        <v>1515</v>
      </c>
      <c r="H53" s="360" t="s">
        <v>1236</v>
      </c>
      <c r="I53" s="362">
        <v>1</v>
      </c>
      <c r="J53" s="362" t="s">
        <v>1044</v>
      </c>
      <c r="K53" s="362">
        <v>1</v>
      </c>
      <c r="L53" s="362" t="s">
        <v>1044</v>
      </c>
      <c r="M53" s="362" t="s">
        <v>202</v>
      </c>
      <c r="N53" s="367" t="s">
        <v>202</v>
      </c>
      <c r="O53" s="362" t="s">
        <v>912</v>
      </c>
      <c r="P53" s="360"/>
      <c r="Q53" s="364">
        <v>20000</v>
      </c>
      <c r="R53" s="414">
        <v>10000</v>
      </c>
    </row>
    <row r="54" spans="1:18" s="414" customFormat="1" ht="84" x14ac:dyDescent="0.2">
      <c r="A54" s="87"/>
      <c r="B54" s="87"/>
      <c r="C54" s="400" t="s">
        <v>1577</v>
      </c>
      <c r="D54" s="360" t="s">
        <v>724</v>
      </c>
      <c r="E54" s="348" t="s">
        <v>918</v>
      </c>
      <c r="F54" s="360" t="s">
        <v>1237</v>
      </c>
      <c r="G54" s="360" t="s">
        <v>1514</v>
      </c>
      <c r="H54" s="360" t="s">
        <v>1236</v>
      </c>
      <c r="I54" s="362">
        <v>1</v>
      </c>
      <c r="J54" s="362" t="s">
        <v>1044</v>
      </c>
      <c r="K54" s="362">
        <v>1</v>
      </c>
      <c r="L54" s="362" t="s">
        <v>1044</v>
      </c>
      <c r="M54" s="362" t="s">
        <v>266</v>
      </c>
      <c r="N54" s="367" t="s">
        <v>202</v>
      </c>
      <c r="O54" s="362" t="s">
        <v>1323</v>
      </c>
      <c r="P54" s="360"/>
      <c r="Q54" s="364">
        <v>10000</v>
      </c>
      <c r="R54" s="414">
        <v>10000</v>
      </c>
    </row>
    <row r="55" spans="1:18" s="414" customFormat="1" ht="60" x14ac:dyDescent="0.2">
      <c r="A55" s="87"/>
      <c r="B55" s="87"/>
      <c r="C55" s="400" t="s">
        <v>1578</v>
      </c>
      <c r="D55" s="360" t="s">
        <v>724</v>
      </c>
      <c r="E55" s="366" t="s">
        <v>1527</v>
      </c>
      <c r="F55" s="348" t="s">
        <v>1528</v>
      </c>
      <c r="G55" s="360" t="s">
        <v>1519</v>
      </c>
      <c r="H55" s="360" t="s">
        <v>1529</v>
      </c>
      <c r="I55" s="362">
        <v>1</v>
      </c>
      <c r="J55" s="362" t="s">
        <v>1044</v>
      </c>
      <c r="K55" s="362">
        <v>5</v>
      </c>
      <c r="L55" s="362" t="s">
        <v>1044</v>
      </c>
      <c r="M55" s="490" t="s">
        <v>202</v>
      </c>
      <c r="N55" s="341" t="s">
        <v>202</v>
      </c>
      <c r="O55" s="362" t="s">
        <v>912</v>
      </c>
      <c r="P55" s="360"/>
      <c r="Q55" s="364">
        <v>8000</v>
      </c>
    </row>
    <row r="56" spans="1:18" s="414" customFormat="1" ht="48" x14ac:dyDescent="0.2">
      <c r="A56" s="87"/>
      <c r="B56" s="87"/>
      <c r="C56" s="400" t="s">
        <v>1592</v>
      </c>
      <c r="D56" s="360" t="s">
        <v>724</v>
      </c>
      <c r="E56" s="365" t="s">
        <v>1349</v>
      </c>
      <c r="F56" s="406" t="s">
        <v>1350</v>
      </c>
      <c r="G56" s="401" t="s">
        <v>933</v>
      </c>
      <c r="H56" s="360" t="s">
        <v>937</v>
      </c>
      <c r="I56" s="362">
        <v>4</v>
      </c>
      <c r="J56" s="362" t="s">
        <v>1044</v>
      </c>
      <c r="K56" s="362">
        <v>4</v>
      </c>
      <c r="L56" s="362" t="s">
        <v>1044</v>
      </c>
      <c r="M56" s="362" t="s">
        <v>202</v>
      </c>
      <c r="N56" s="367" t="s">
        <v>202</v>
      </c>
      <c r="O56" s="362" t="s">
        <v>927</v>
      </c>
      <c r="P56" s="360"/>
      <c r="Q56" s="364">
        <v>2000</v>
      </c>
    </row>
    <row r="57" spans="1:18" s="414" customFormat="1" ht="84" x14ac:dyDescent="0.2">
      <c r="A57" s="87"/>
      <c r="B57" s="87"/>
      <c r="C57" s="400" t="s">
        <v>1593</v>
      </c>
      <c r="D57" s="360" t="s">
        <v>724</v>
      </c>
      <c r="E57" s="360" t="s">
        <v>1698</v>
      </c>
      <c r="F57" s="348" t="s">
        <v>1338</v>
      </c>
      <c r="G57" s="401" t="s">
        <v>933</v>
      </c>
      <c r="H57" s="360" t="s">
        <v>937</v>
      </c>
      <c r="I57" s="362">
        <v>5</v>
      </c>
      <c r="J57" s="362" t="s">
        <v>1044</v>
      </c>
      <c r="K57" s="362">
        <v>6</v>
      </c>
      <c r="L57" s="362" t="s">
        <v>1044</v>
      </c>
      <c r="M57" s="362" t="s">
        <v>257</v>
      </c>
      <c r="N57" s="367" t="s">
        <v>202</v>
      </c>
      <c r="O57" s="362" t="s">
        <v>1348</v>
      </c>
      <c r="P57" s="360"/>
      <c r="Q57" s="361">
        <f>110410+1000+1700</f>
        <v>113110</v>
      </c>
    </row>
    <row r="58" spans="1:18" s="414" customFormat="1" ht="48" x14ac:dyDescent="0.2">
      <c r="A58" s="87"/>
      <c r="B58" s="87"/>
      <c r="C58" s="400" t="s">
        <v>1594</v>
      </c>
      <c r="D58" s="360" t="s">
        <v>724</v>
      </c>
      <c r="E58" s="360" t="s">
        <v>935</v>
      </c>
      <c r="F58" s="403" t="s">
        <v>934</v>
      </c>
      <c r="G58" s="410" t="s">
        <v>933</v>
      </c>
      <c r="H58" s="360" t="s">
        <v>937</v>
      </c>
      <c r="I58" s="362">
        <v>12</v>
      </c>
      <c r="J58" s="362" t="s">
        <v>1044</v>
      </c>
      <c r="K58" s="362">
        <v>12</v>
      </c>
      <c r="L58" s="362" t="s">
        <v>1044</v>
      </c>
      <c r="M58" s="373" t="s">
        <v>257</v>
      </c>
      <c r="N58" s="360" t="s">
        <v>202</v>
      </c>
      <c r="O58" s="362" t="s">
        <v>932</v>
      </c>
      <c r="P58" s="360"/>
      <c r="Q58" s="364">
        <v>53510</v>
      </c>
    </row>
    <row r="59" spans="1:18" ht="3.95" customHeight="1" thickBot="1" x14ac:dyDescent="0.25">
      <c r="C59" s="411"/>
      <c r="D59" s="411"/>
      <c r="E59" s="411"/>
      <c r="F59" s="411"/>
      <c r="G59" s="411"/>
      <c r="H59" s="411"/>
      <c r="I59" s="411"/>
      <c r="J59" s="411"/>
      <c r="K59" s="411"/>
      <c r="L59" s="411"/>
      <c r="M59" s="411"/>
      <c r="N59" s="411"/>
      <c r="O59" s="411"/>
      <c r="P59" s="411"/>
      <c r="Q59" s="412"/>
    </row>
    <row r="60" spans="1:18" ht="13.5" thickBot="1" x14ac:dyDescent="0.25">
      <c r="D60" s="368"/>
      <c r="M60" s="701" t="s">
        <v>34</v>
      </c>
      <c r="N60" s="702"/>
      <c r="O60" s="703"/>
      <c r="Q60" s="369">
        <f>SUM(Q7:Q58)</f>
        <v>1540175</v>
      </c>
    </row>
    <row r="61" spans="1:18" ht="3.95" customHeight="1" x14ac:dyDescent="0.2"/>
    <row r="62" spans="1:18" s="123" customFormat="1" ht="12.75" hidden="1" x14ac:dyDescent="0.2">
      <c r="C62" s="370"/>
      <c r="D62" s="370"/>
      <c r="E62" s="370"/>
      <c r="F62" s="370"/>
      <c r="G62" s="370"/>
      <c r="H62" s="370"/>
      <c r="I62" s="370"/>
      <c r="J62" s="370"/>
      <c r="K62" s="370"/>
      <c r="L62" s="370"/>
      <c r="M62" s="370"/>
      <c r="N62" s="370"/>
      <c r="O62" s="370"/>
      <c r="P62" s="370"/>
      <c r="Q62" s="370"/>
    </row>
    <row r="63" spans="1:18" s="124" customFormat="1" ht="12.75" hidden="1" x14ac:dyDescent="0.25">
      <c r="C63" s="371"/>
      <c r="D63" s="371"/>
      <c r="E63" s="371"/>
      <c r="F63" s="371"/>
      <c r="G63" s="371"/>
      <c r="H63" s="371"/>
      <c r="I63" s="371"/>
      <c r="J63" s="371"/>
      <c r="K63" s="371"/>
      <c r="L63" s="371"/>
      <c r="M63" s="371"/>
      <c r="N63" s="371"/>
      <c r="O63" s="371"/>
      <c r="P63" s="371"/>
      <c r="Q63" s="371"/>
    </row>
    <row r="64" spans="1:18" s="124" customFormat="1" ht="12.75" hidden="1" x14ac:dyDescent="0.25">
      <c r="C64" s="371"/>
      <c r="D64" s="371"/>
      <c r="E64" s="371"/>
      <c r="F64" s="371"/>
      <c r="G64" s="371"/>
      <c r="H64" s="371"/>
      <c r="I64" s="371"/>
      <c r="J64" s="371"/>
      <c r="K64" s="371"/>
      <c r="L64" s="371"/>
      <c r="M64" s="371"/>
      <c r="N64" s="371"/>
      <c r="O64" s="371"/>
      <c r="P64" s="371"/>
      <c r="Q64" s="371"/>
    </row>
    <row r="65" spans="3:17" s="124" customFormat="1" ht="12.75" hidden="1" x14ac:dyDescent="0.25">
      <c r="C65" s="371"/>
      <c r="D65" s="371"/>
      <c r="E65" s="371"/>
      <c r="F65" s="371"/>
      <c r="G65" s="371"/>
      <c r="H65" s="371"/>
      <c r="I65" s="371"/>
      <c r="J65" s="371"/>
      <c r="K65" s="371"/>
      <c r="L65" s="371"/>
      <c r="M65" s="371"/>
      <c r="N65" s="371"/>
      <c r="O65" s="371"/>
      <c r="P65" s="371"/>
      <c r="Q65" s="371"/>
    </row>
    <row r="66" spans="3:17" s="124" customFormat="1" ht="12.75" hidden="1" x14ac:dyDescent="0.25">
      <c r="C66" s="371"/>
      <c r="D66" s="371"/>
      <c r="E66" s="371"/>
      <c r="F66" s="371"/>
      <c r="G66" s="371"/>
      <c r="H66" s="371"/>
      <c r="I66" s="371"/>
      <c r="J66" s="371"/>
      <c r="K66" s="371"/>
      <c r="L66" s="371"/>
      <c r="M66" s="371"/>
      <c r="N66" s="371"/>
      <c r="O66" s="371"/>
      <c r="P66" s="371"/>
      <c r="Q66" s="371"/>
    </row>
    <row r="67" spans="3:17" s="124" customFormat="1" ht="12.75" hidden="1" x14ac:dyDescent="0.25">
      <c r="C67" s="371"/>
      <c r="D67" s="371"/>
      <c r="E67" s="371"/>
      <c r="F67" s="371"/>
      <c r="G67" s="371"/>
      <c r="H67" s="371"/>
      <c r="I67" s="371"/>
      <c r="J67" s="371"/>
      <c r="K67" s="371"/>
      <c r="L67" s="371"/>
      <c r="M67" s="371"/>
      <c r="N67" s="371"/>
      <c r="O67" s="371"/>
      <c r="P67" s="371"/>
      <c r="Q67" s="371"/>
    </row>
  </sheetData>
  <sheetProtection formatCells="0" formatRows="0" insertColumns="0" insertRows="0" insertHyperlinks="0" deleteColumns="0" deleteRows="0" sort="0"/>
  <dataConsolidate/>
  <mergeCells count="13">
    <mergeCell ref="Q3:Q5"/>
    <mergeCell ref="I4:J4"/>
    <mergeCell ref="K4:L4"/>
    <mergeCell ref="M60:O60"/>
    <mergeCell ref="C1:O1"/>
    <mergeCell ref="C3:C5"/>
    <mergeCell ref="D3:D5"/>
    <mergeCell ref="E3:E5"/>
    <mergeCell ref="F3:F5"/>
    <mergeCell ref="I3:L3"/>
    <mergeCell ref="M3:O4"/>
    <mergeCell ref="G3:G5"/>
    <mergeCell ref="H3:H5"/>
  </mergeCells>
  <dataValidations count="3">
    <dataValidation type="list" allowBlank="1" showInputMessage="1" showErrorMessage="1" sqref="J7:J58 L7:L58">
      <formula1>MES</formula1>
    </dataValidation>
    <dataValidation type="list" allowBlank="1" showInputMessage="1" showErrorMessage="1" sqref="M7:M58">
      <formula1>DEPARTAMENTO</formula1>
    </dataValidation>
    <dataValidation type="list" allowBlank="1" showInputMessage="1" showErrorMessage="1" sqref="D7:D58">
      <formula1>CATEGORIAC2.1</formula1>
    </dataValidation>
  </dataValidations>
  <pageMargins left="0.25" right="0.25" top="0.75" bottom="0.75" header="0.3" footer="0.3"/>
  <pageSetup paperSize="5" scale="90" orientation="landscape" horizontalDpi="4294967294" r:id="rId1"/>
  <ignoredErrors>
    <ignoredError sqref="Q27 Q47 Q57 Q23"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
  <sheetViews>
    <sheetView showGridLines="0" zoomScaleNormal="100" zoomScaleSheetLayoutView="90" workbookViewId="0">
      <pane xSplit="3" ySplit="6" topLeftCell="D7" activePane="bottomRight" state="frozen"/>
      <selection activeCell="E2" sqref="E2:F4"/>
      <selection pane="topRight" activeCell="E2" sqref="E2:F4"/>
      <selection pane="bottomLeft" activeCell="E2" sqref="E2:F4"/>
      <selection pane="bottomRight" activeCell="H7" sqref="H7:K8"/>
    </sheetView>
  </sheetViews>
  <sheetFormatPr baseColWidth="10" defaultColWidth="0" defaultRowHeight="0" customHeight="1" zeroHeight="1" x14ac:dyDescent="0.2"/>
  <cols>
    <col min="1" max="1" width="2.42578125" style="84" customWidth="1"/>
    <col min="2" max="2" width="0.85546875" style="84" customWidth="1"/>
    <col min="3" max="3" width="14.7109375" style="84" customWidth="1"/>
    <col min="4" max="4" width="12.42578125" style="84" customWidth="1"/>
    <col min="5" max="5" width="20.42578125" style="84" customWidth="1"/>
    <col min="6" max="6" width="19.7109375" style="84" customWidth="1"/>
    <col min="7" max="7" width="16.28515625" style="84" customWidth="1"/>
    <col min="8" max="8" width="4.7109375" style="84" customWidth="1"/>
    <col min="9" max="9" width="5.7109375" style="84" customWidth="1"/>
    <col min="10" max="10" width="4.7109375" style="84" customWidth="1"/>
    <col min="11" max="11" width="5.7109375" style="84" customWidth="1"/>
    <col min="12" max="12" width="14.7109375" style="84" customWidth="1"/>
    <col min="13" max="13" width="11.42578125" style="84" customWidth="1"/>
    <col min="14" max="14" width="10.140625" style="84" customWidth="1"/>
    <col min="15" max="15" width="0.85546875" style="84" customWidth="1"/>
    <col min="16" max="16" width="12.28515625" style="84" customWidth="1"/>
    <col min="17" max="17" width="0.85546875" style="84" customWidth="1"/>
    <col min="18" max="24" width="0" style="84" hidden="1" customWidth="1"/>
    <col min="25" max="16384" width="11.42578125" style="84" hidden="1"/>
  </cols>
  <sheetData>
    <row r="1" spans="3:17" ht="18.75" x14ac:dyDescent="0.3">
      <c r="C1" s="655" t="s">
        <v>714</v>
      </c>
      <c r="D1" s="655"/>
      <c r="E1" s="655"/>
      <c r="F1" s="655"/>
      <c r="G1" s="655"/>
      <c r="H1" s="655"/>
      <c r="I1" s="655"/>
      <c r="J1" s="655"/>
      <c r="K1" s="655"/>
      <c r="L1" s="655"/>
      <c r="M1" s="655"/>
      <c r="N1" s="655"/>
    </row>
    <row r="2" spans="3:17" ht="13.5" thickBot="1" x14ac:dyDescent="0.25"/>
    <row r="3" spans="3:17" ht="12.75" customHeight="1" x14ac:dyDescent="0.2">
      <c r="C3" s="656" t="s">
        <v>24</v>
      </c>
      <c r="D3" s="659" t="s">
        <v>719</v>
      </c>
      <c r="E3" s="648" t="s">
        <v>23</v>
      </c>
      <c r="F3" s="648" t="s">
        <v>669</v>
      </c>
      <c r="G3" s="648" t="s">
        <v>668</v>
      </c>
      <c r="H3" s="662" t="s">
        <v>25</v>
      </c>
      <c r="I3" s="662"/>
      <c r="J3" s="662"/>
      <c r="K3" s="662"/>
      <c r="L3" s="662" t="s">
        <v>26</v>
      </c>
      <c r="M3" s="662"/>
      <c r="N3" s="663"/>
      <c r="P3" s="652" t="s">
        <v>37</v>
      </c>
    </row>
    <row r="4" spans="3:17" ht="12.75" customHeight="1" x14ac:dyDescent="0.2">
      <c r="C4" s="657"/>
      <c r="D4" s="660"/>
      <c r="E4" s="649"/>
      <c r="F4" s="649"/>
      <c r="G4" s="649"/>
      <c r="H4" s="651" t="s">
        <v>27</v>
      </c>
      <c r="I4" s="651"/>
      <c r="J4" s="651" t="s">
        <v>28</v>
      </c>
      <c r="K4" s="651"/>
      <c r="L4" s="651"/>
      <c r="M4" s="651"/>
      <c r="N4" s="664"/>
      <c r="P4" s="653"/>
    </row>
    <row r="5" spans="3:17" ht="12.75" customHeight="1" thickBot="1" x14ac:dyDescent="0.25">
      <c r="C5" s="658"/>
      <c r="D5" s="661"/>
      <c r="E5" s="650"/>
      <c r="F5" s="650"/>
      <c r="G5" s="650"/>
      <c r="H5" s="112" t="s">
        <v>29</v>
      </c>
      <c r="I5" s="112" t="s">
        <v>30</v>
      </c>
      <c r="J5" s="112" t="s">
        <v>29</v>
      </c>
      <c r="K5" s="112" t="s">
        <v>30</v>
      </c>
      <c r="L5" s="112" t="s">
        <v>31</v>
      </c>
      <c r="M5" s="112" t="s">
        <v>193</v>
      </c>
      <c r="N5" s="113" t="s">
        <v>33</v>
      </c>
      <c r="P5" s="654"/>
    </row>
    <row r="6" spans="3:17" ht="3.95" customHeight="1" x14ac:dyDescent="0.2"/>
    <row r="7" spans="3:17" s="87" customFormat="1" ht="87.75" customHeight="1" x14ac:dyDescent="0.2">
      <c r="C7" s="377" t="s">
        <v>769</v>
      </c>
      <c r="D7" s="328" t="s">
        <v>1116</v>
      </c>
      <c r="E7" s="380" t="s">
        <v>1355</v>
      </c>
      <c r="F7" s="3" t="s">
        <v>1356</v>
      </c>
      <c r="G7" s="3" t="s">
        <v>1354</v>
      </c>
      <c r="H7" s="520">
        <v>7</v>
      </c>
      <c r="I7" s="520" t="s">
        <v>237</v>
      </c>
      <c r="J7" s="520">
        <v>7</v>
      </c>
      <c r="K7" s="520" t="s">
        <v>237</v>
      </c>
      <c r="L7" s="372" t="s">
        <v>202</v>
      </c>
      <c r="M7" s="372" t="s">
        <v>202</v>
      </c>
      <c r="N7" s="379" t="s">
        <v>927</v>
      </c>
      <c r="O7" s="205"/>
      <c r="P7" s="381">
        <v>3500</v>
      </c>
      <c r="Q7" s="87">
        <v>1000</v>
      </c>
    </row>
    <row r="8" spans="3:17" s="87" customFormat="1" ht="77.25" customHeight="1" x14ac:dyDescent="0.2">
      <c r="C8" s="377" t="s">
        <v>768</v>
      </c>
      <c r="D8" s="328" t="s">
        <v>928</v>
      </c>
      <c r="E8" s="277" t="s">
        <v>1579</v>
      </c>
      <c r="F8" s="496" t="s">
        <v>1424</v>
      </c>
      <c r="G8" s="496" t="s">
        <v>926</v>
      </c>
      <c r="H8" s="289">
        <v>15</v>
      </c>
      <c r="I8" s="289" t="s">
        <v>242</v>
      </c>
      <c r="J8" s="289">
        <v>30</v>
      </c>
      <c r="K8" s="289" t="s">
        <v>243</v>
      </c>
      <c r="L8" s="378" t="s">
        <v>257</v>
      </c>
      <c r="M8" s="372" t="s">
        <v>202</v>
      </c>
      <c r="N8" s="378" t="s">
        <v>927</v>
      </c>
      <c r="O8" s="278"/>
      <c r="P8" s="361">
        <v>192000</v>
      </c>
    </row>
    <row r="9" spans="3:17" ht="13.5" customHeight="1" thickBot="1" x14ac:dyDescent="0.25">
      <c r="P9" s="117"/>
    </row>
    <row r="10" spans="3:17" ht="13.5" thickBot="1" x14ac:dyDescent="0.25">
      <c r="L10" s="608" t="s">
        <v>34</v>
      </c>
      <c r="M10" s="609"/>
      <c r="N10" s="610"/>
      <c r="P10" s="222">
        <f>SUM(P7:P8)</f>
        <v>195500</v>
      </c>
    </row>
    <row r="11" spans="3:17" ht="3.95" customHeight="1" x14ac:dyDescent="0.2">
      <c r="L11" s="145"/>
      <c r="M11" s="145"/>
      <c r="N11" s="145"/>
      <c r="O11" s="145"/>
      <c r="P11" s="145"/>
    </row>
    <row r="12" spans="3:17" s="123" customFormat="1" ht="12.75" hidden="1" x14ac:dyDescent="0.2"/>
    <row r="13" spans="3:17" s="124" customFormat="1" ht="12.75" hidden="1" x14ac:dyDescent="0.25"/>
    <row r="14" spans="3:17" s="124" customFormat="1" ht="12.75" hidden="1" x14ac:dyDescent="0.25"/>
    <row r="15" spans="3:17" s="124" customFormat="1" ht="12.75" hidden="1" x14ac:dyDescent="0.25"/>
    <row r="16" spans="3:17" s="124" customFormat="1" ht="12.75" hidden="1" x14ac:dyDescent="0.25"/>
    <row r="17" s="124" customFormat="1" ht="12.75" hidden="1" x14ac:dyDescent="0.25"/>
  </sheetData>
  <sheetProtection formatCells="0" formatRows="0" insertColumns="0" insertRows="0" insertHyperlinks="0" deleteColumns="0" deleteRows="0" sort="0"/>
  <dataConsolidate/>
  <mergeCells count="12">
    <mergeCell ref="P3:P5"/>
    <mergeCell ref="H4:I4"/>
    <mergeCell ref="J4:K4"/>
    <mergeCell ref="L10:N10"/>
    <mergeCell ref="C1:N1"/>
    <mergeCell ref="C3:C5"/>
    <mergeCell ref="D3:D5"/>
    <mergeCell ref="E3:E5"/>
    <mergeCell ref="F3:F5"/>
    <mergeCell ref="G3:G5"/>
    <mergeCell ref="H3:K3"/>
    <mergeCell ref="L3:N4"/>
  </mergeCells>
  <dataValidations count="2">
    <dataValidation type="list" allowBlank="1" showInputMessage="1" showErrorMessage="1" sqref="I7:I8 K7:K8">
      <formula1>MES</formula1>
    </dataValidation>
    <dataValidation type="list" allowBlank="1" showInputMessage="1" showErrorMessage="1" sqref="L7:M8">
      <formula1>DEPARTAMENTO</formula1>
    </dataValidation>
  </dataValidations>
  <pageMargins left="1.1811023622047245" right="0" top="0" bottom="0" header="0" footer="0"/>
  <pageSetup paperSize="5" scale="90" orientation="landscape" horizont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
  <sheetViews>
    <sheetView showGridLines="0" zoomScaleNormal="100" zoomScaleSheetLayoutView="90" workbookViewId="0">
      <pane xSplit="3" ySplit="6" topLeftCell="D7" activePane="bottomRight" state="frozen"/>
      <selection activeCell="E2" sqref="E2:F4"/>
      <selection pane="topRight" activeCell="E2" sqref="E2:F4"/>
      <selection pane="bottomLeft" activeCell="E2" sqref="E2:F4"/>
      <selection pane="bottomRight" activeCell="I6" sqref="I6"/>
    </sheetView>
  </sheetViews>
  <sheetFormatPr baseColWidth="10" defaultColWidth="0" defaultRowHeight="0" customHeight="1" zeroHeight="1" x14ac:dyDescent="0.2"/>
  <cols>
    <col min="1" max="1" width="2.28515625" style="84" customWidth="1"/>
    <col min="2" max="2" width="0.85546875" style="84" hidden="1" customWidth="1"/>
    <col min="3" max="3" width="14.140625" style="84" customWidth="1"/>
    <col min="4" max="4" width="15.5703125" style="84" customWidth="1"/>
    <col min="5" max="5" width="15.85546875" style="84" customWidth="1"/>
    <col min="6" max="6" width="24.140625" style="84" customWidth="1"/>
    <col min="7" max="7" width="15.5703125" style="84" customWidth="1"/>
    <col min="8" max="8" width="4.7109375" style="84" customWidth="1"/>
    <col min="9" max="9" width="5.7109375" style="84" customWidth="1"/>
    <col min="10" max="10" width="4.7109375" style="84" customWidth="1"/>
    <col min="11" max="11" width="5.7109375" style="84" customWidth="1"/>
    <col min="12" max="12" width="14.7109375" style="145" customWidth="1"/>
    <col min="13" max="13" width="11.42578125" style="145" customWidth="1"/>
    <col min="14" max="14" width="8.140625" style="145" customWidth="1"/>
    <col min="15" max="15" width="0.85546875" style="145" customWidth="1"/>
    <col min="16" max="16" width="13.7109375" style="145" customWidth="1"/>
    <col min="17" max="17" width="0.85546875" style="84" customWidth="1"/>
    <col min="18" max="24" width="0" style="84" hidden="1" customWidth="1"/>
    <col min="25" max="16384" width="11.42578125" style="84" hidden="1"/>
  </cols>
  <sheetData>
    <row r="1" spans="3:16" ht="18.75" x14ac:dyDescent="0.3">
      <c r="C1" s="655" t="s">
        <v>713</v>
      </c>
      <c r="D1" s="655"/>
      <c r="E1" s="655"/>
      <c r="F1" s="655"/>
      <c r="G1" s="655"/>
      <c r="H1" s="655"/>
      <c r="I1" s="655"/>
      <c r="J1" s="655"/>
      <c r="K1" s="655"/>
      <c r="L1" s="655"/>
      <c r="M1" s="655"/>
      <c r="N1" s="655"/>
      <c r="O1" s="84"/>
      <c r="P1" s="84"/>
    </row>
    <row r="2" spans="3:16" ht="13.5" thickBot="1" x14ac:dyDescent="0.25">
      <c r="L2" s="84"/>
      <c r="M2" s="84"/>
      <c r="N2" s="84"/>
      <c r="O2" s="84"/>
      <c r="P2" s="84"/>
    </row>
    <row r="3" spans="3:16" ht="12.75" customHeight="1" x14ac:dyDescent="0.2">
      <c r="C3" s="656" t="s">
        <v>24</v>
      </c>
      <c r="D3" s="659" t="s">
        <v>719</v>
      </c>
      <c r="E3" s="648" t="s">
        <v>23</v>
      </c>
      <c r="F3" s="648" t="s">
        <v>669</v>
      </c>
      <c r="G3" s="648" t="s">
        <v>668</v>
      </c>
      <c r="H3" s="662" t="s">
        <v>25</v>
      </c>
      <c r="I3" s="662"/>
      <c r="J3" s="662"/>
      <c r="K3" s="662"/>
      <c r="L3" s="662" t="s">
        <v>26</v>
      </c>
      <c r="M3" s="662"/>
      <c r="N3" s="663"/>
      <c r="O3" s="84"/>
      <c r="P3" s="652" t="s">
        <v>37</v>
      </c>
    </row>
    <row r="4" spans="3:16" ht="12.75" customHeight="1" x14ac:dyDescent="0.2">
      <c r="C4" s="657"/>
      <c r="D4" s="660"/>
      <c r="E4" s="649"/>
      <c r="F4" s="649"/>
      <c r="G4" s="649"/>
      <c r="H4" s="651" t="s">
        <v>27</v>
      </c>
      <c r="I4" s="651"/>
      <c r="J4" s="651" t="s">
        <v>28</v>
      </c>
      <c r="K4" s="651"/>
      <c r="L4" s="651"/>
      <c r="M4" s="651"/>
      <c r="N4" s="664"/>
      <c r="O4" s="84"/>
      <c r="P4" s="653"/>
    </row>
    <row r="5" spans="3:16" ht="12.75" customHeight="1" thickBot="1" x14ac:dyDescent="0.25">
      <c r="C5" s="658"/>
      <c r="D5" s="661"/>
      <c r="E5" s="650"/>
      <c r="F5" s="650"/>
      <c r="G5" s="650"/>
      <c r="H5" s="112" t="s">
        <v>29</v>
      </c>
      <c r="I5" s="112" t="s">
        <v>30</v>
      </c>
      <c r="J5" s="112" t="s">
        <v>29</v>
      </c>
      <c r="K5" s="112" t="s">
        <v>30</v>
      </c>
      <c r="L5" s="112" t="s">
        <v>31</v>
      </c>
      <c r="M5" s="112" t="s">
        <v>193</v>
      </c>
      <c r="N5" s="113" t="s">
        <v>33</v>
      </c>
      <c r="O5" s="84"/>
      <c r="P5" s="654"/>
    </row>
    <row r="6" spans="3:16" ht="3.95" customHeight="1" thickBot="1" x14ac:dyDescent="0.25">
      <c r="L6" s="84"/>
      <c r="M6" s="84"/>
      <c r="N6" s="84"/>
      <c r="O6" s="84"/>
      <c r="P6" s="84"/>
    </row>
    <row r="7" spans="3:16" ht="107.25" customHeight="1" thickBot="1" x14ac:dyDescent="0.25">
      <c r="C7" s="382" t="s">
        <v>770</v>
      </c>
      <c r="D7" s="383" t="s">
        <v>854</v>
      </c>
      <c r="E7" s="384" t="s">
        <v>1563</v>
      </c>
      <c r="F7" s="384" t="s">
        <v>1335</v>
      </c>
      <c r="G7" s="384" t="s">
        <v>1359</v>
      </c>
      <c r="H7" s="521">
        <v>19</v>
      </c>
      <c r="I7" s="521" t="s">
        <v>238</v>
      </c>
      <c r="J7" s="521">
        <v>19</v>
      </c>
      <c r="K7" s="521" t="s">
        <v>238</v>
      </c>
      <c r="L7" s="384" t="s">
        <v>202</v>
      </c>
      <c r="M7" s="384" t="s">
        <v>202</v>
      </c>
      <c r="N7" s="385" t="s">
        <v>1358</v>
      </c>
      <c r="O7" s="300"/>
      <c r="P7" s="522">
        <v>3500</v>
      </c>
    </row>
    <row r="8" spans="3:16" s="87" customFormat="1" ht="100.5" customHeight="1" x14ac:dyDescent="0.2">
      <c r="C8" s="382" t="s">
        <v>1564</v>
      </c>
      <c r="D8" s="383" t="s">
        <v>854</v>
      </c>
      <c r="E8" s="384" t="s">
        <v>1563</v>
      </c>
      <c r="F8" s="384" t="s">
        <v>1335</v>
      </c>
      <c r="G8" s="384" t="s">
        <v>1359</v>
      </c>
      <c r="H8" s="521">
        <v>1</v>
      </c>
      <c r="I8" s="521" t="s">
        <v>242</v>
      </c>
      <c r="J8" s="521">
        <v>1</v>
      </c>
      <c r="K8" s="521" t="s">
        <v>242</v>
      </c>
      <c r="L8" s="384" t="s">
        <v>202</v>
      </c>
      <c r="M8" s="384" t="s">
        <v>202</v>
      </c>
      <c r="N8" s="385" t="s">
        <v>1358</v>
      </c>
      <c r="O8" s="300"/>
      <c r="P8" s="522">
        <v>3500</v>
      </c>
    </row>
    <row r="9" spans="3:16" ht="3.95" customHeight="1" thickBot="1" x14ac:dyDescent="0.25">
      <c r="L9" s="84"/>
      <c r="M9" s="84"/>
      <c r="N9" s="84"/>
      <c r="O9" s="84"/>
      <c r="P9" s="117"/>
    </row>
    <row r="10" spans="3:16" ht="13.5" thickBot="1" x14ac:dyDescent="0.25">
      <c r="L10" s="608" t="s">
        <v>34</v>
      </c>
      <c r="M10" s="609"/>
      <c r="N10" s="610"/>
      <c r="O10" s="84"/>
      <c r="P10" s="222">
        <f>SUM(P7:P8)</f>
        <v>7000</v>
      </c>
    </row>
    <row r="11" spans="3:16" ht="3.95" customHeight="1" x14ac:dyDescent="0.2"/>
    <row r="12" spans="3:16" s="123" customFormat="1" ht="12.75" hidden="1" x14ac:dyDescent="0.2">
      <c r="L12" s="146"/>
      <c r="M12" s="146"/>
      <c r="N12" s="146"/>
      <c r="O12" s="146"/>
      <c r="P12" s="146"/>
    </row>
    <row r="13" spans="3:16" s="124" customFormat="1" ht="12.75" hidden="1" x14ac:dyDescent="0.25">
      <c r="L13" s="147"/>
      <c r="M13" s="147"/>
      <c r="N13" s="147"/>
      <c r="O13" s="147"/>
      <c r="P13" s="147"/>
    </row>
    <row r="14" spans="3:16" s="124" customFormat="1" ht="12.75" hidden="1" x14ac:dyDescent="0.25">
      <c r="L14" s="147"/>
      <c r="M14" s="147"/>
      <c r="N14" s="147"/>
      <c r="O14" s="147"/>
      <c r="P14" s="147"/>
    </row>
    <row r="15" spans="3:16" s="124" customFormat="1" ht="12.75" hidden="1" x14ac:dyDescent="0.25">
      <c r="L15" s="147"/>
      <c r="M15" s="147"/>
      <c r="N15" s="147"/>
      <c r="O15" s="147"/>
      <c r="P15" s="147"/>
    </row>
    <row r="16" spans="3:16" s="124" customFormat="1" ht="12.75" hidden="1" x14ac:dyDescent="0.25">
      <c r="L16" s="147"/>
      <c r="M16" s="147"/>
      <c r="N16" s="147"/>
      <c r="O16" s="147"/>
      <c r="P16" s="147"/>
    </row>
    <row r="17" spans="12:16" s="124" customFormat="1" ht="12.75" hidden="1" x14ac:dyDescent="0.25">
      <c r="L17" s="147"/>
      <c r="M17" s="147"/>
      <c r="N17" s="147"/>
      <c r="O17" s="147"/>
      <c r="P17" s="147"/>
    </row>
  </sheetData>
  <sheetProtection formatCells="0" formatColumns="0" formatRows="0" insertColumns="0" insertRows="0" insertHyperlinks="0" deleteRows="0" sort="0"/>
  <dataConsolidate/>
  <mergeCells count="12">
    <mergeCell ref="P3:P5"/>
    <mergeCell ref="H4:I4"/>
    <mergeCell ref="J4:K4"/>
    <mergeCell ref="L10:N10"/>
    <mergeCell ref="C1:N1"/>
    <mergeCell ref="C3:C5"/>
    <mergeCell ref="D3:D5"/>
    <mergeCell ref="E3:E5"/>
    <mergeCell ref="F3:F5"/>
    <mergeCell ref="G3:G5"/>
    <mergeCell ref="H3:K3"/>
    <mergeCell ref="L3:N4"/>
  </mergeCells>
  <dataValidations count="2">
    <dataValidation type="list" allowBlank="1" showInputMessage="1" showErrorMessage="1" sqref="I7:I8 K7:K8">
      <formula1>MES</formula1>
    </dataValidation>
    <dataValidation type="list" allowBlank="1" showInputMessage="1" showErrorMessage="1" sqref="L7:L8">
      <formula1>DEPARTAMENTO</formula1>
    </dataValidation>
  </dataValidations>
  <pageMargins left="1.1811023622047245" right="0" top="0" bottom="0" header="0" footer="0"/>
  <pageSetup paperSize="5" scale="90" orientation="landscape" horizont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22"/>
  <sheetViews>
    <sheetView showGridLines="0" topLeftCell="C1" zoomScaleNormal="100" zoomScaleSheetLayoutView="70" workbookViewId="0">
      <pane ySplit="1" topLeftCell="A2" activePane="bottomLeft" state="frozen"/>
      <selection activeCell="E2" sqref="E2:F4"/>
      <selection pane="bottomLeft" activeCell="B9" sqref="B9:L9"/>
    </sheetView>
  </sheetViews>
  <sheetFormatPr baseColWidth="10" defaultColWidth="0" defaultRowHeight="0" customHeight="1" zeroHeight="1" x14ac:dyDescent="0.25"/>
  <cols>
    <col min="1" max="1" width="5.7109375" style="4" customWidth="1"/>
    <col min="2" max="2" width="16.7109375" style="5" customWidth="1"/>
    <col min="3" max="4" width="12.5703125" style="5" customWidth="1"/>
    <col min="5" max="5" width="30.7109375" style="4" customWidth="1"/>
    <col min="6" max="6" width="25.85546875" style="4" bestFit="1" customWidth="1"/>
    <col min="7" max="11" width="13.5703125" style="4" customWidth="1"/>
    <col min="12" max="12" width="13.5703125" style="119" customWidth="1"/>
    <col min="13" max="13" width="0.85546875" style="4" customWidth="1"/>
    <col min="14" max="24" width="0" style="4" hidden="1" customWidth="1"/>
    <col min="25" max="16384" width="11.42578125" style="4" hidden="1"/>
  </cols>
  <sheetData>
    <row r="1" spans="2:12" ht="26.25" x14ac:dyDescent="0.4">
      <c r="B1" s="631" t="s">
        <v>649</v>
      </c>
      <c r="C1" s="631"/>
      <c r="D1" s="631"/>
      <c r="E1" s="631"/>
      <c r="F1" s="631"/>
      <c r="G1" s="631"/>
      <c r="H1" s="631"/>
      <c r="I1" s="631"/>
      <c r="J1" s="631"/>
      <c r="K1" s="631"/>
      <c r="L1" s="631"/>
    </row>
    <row r="2" spans="2:12" ht="22.5" customHeight="1" thickBot="1" x14ac:dyDescent="0.3"/>
    <row r="3" spans="2:12" s="120" customFormat="1" ht="27" customHeight="1" thickBot="1" x14ac:dyDescent="0.3">
      <c r="B3" s="691" t="s">
        <v>650</v>
      </c>
      <c r="C3" s="692"/>
      <c r="D3" s="692"/>
      <c r="E3" s="692"/>
      <c r="F3" s="692"/>
      <c r="G3" s="692"/>
      <c r="H3" s="692"/>
      <c r="I3" s="693"/>
      <c r="J3" s="693"/>
      <c r="K3" s="693"/>
      <c r="L3" s="694"/>
    </row>
    <row r="4" spans="2:12" ht="6" customHeight="1" thickBot="1" x14ac:dyDescent="0.3"/>
    <row r="5" spans="2:12" ht="88.5" customHeight="1" thickBot="1" x14ac:dyDescent="0.3">
      <c r="B5" s="698" t="s">
        <v>1693</v>
      </c>
      <c r="C5" s="699"/>
      <c r="D5" s="699"/>
      <c r="E5" s="699"/>
      <c r="F5" s="699"/>
      <c r="G5" s="699"/>
      <c r="H5" s="699"/>
      <c r="I5" s="699"/>
      <c r="J5" s="699"/>
      <c r="K5" s="699"/>
      <c r="L5" s="700"/>
    </row>
    <row r="6" spans="2:12" s="122" customFormat="1" ht="18" customHeight="1" thickBot="1" x14ac:dyDescent="0.3">
      <c r="B6" s="121"/>
      <c r="C6" s="141"/>
      <c r="D6" s="141"/>
      <c r="E6" s="121"/>
      <c r="F6" s="121"/>
      <c r="G6" s="121"/>
      <c r="H6" s="121"/>
      <c r="I6" s="121"/>
      <c r="J6" s="121"/>
      <c r="K6" s="121"/>
      <c r="L6" s="121"/>
    </row>
    <row r="7" spans="2:12" s="120" customFormat="1" ht="27" customHeight="1" thickBot="1" x14ac:dyDescent="0.3">
      <c r="B7" s="691" t="s">
        <v>245</v>
      </c>
      <c r="C7" s="692"/>
      <c r="D7" s="692"/>
      <c r="E7" s="692"/>
      <c r="F7" s="692"/>
      <c r="G7" s="692"/>
      <c r="H7" s="692"/>
      <c r="I7" s="693"/>
      <c r="J7" s="693"/>
      <c r="K7" s="693"/>
      <c r="L7" s="694"/>
    </row>
    <row r="8" spans="2:12" ht="3.95" customHeight="1" thickBot="1" x14ac:dyDescent="0.3"/>
    <row r="9" spans="2:12" ht="88.5" customHeight="1" thickBot="1" x14ac:dyDescent="0.3">
      <c r="B9" s="711" t="s">
        <v>1691</v>
      </c>
      <c r="C9" s="712"/>
      <c r="D9" s="712"/>
      <c r="E9" s="712"/>
      <c r="F9" s="712"/>
      <c r="G9" s="712"/>
      <c r="H9" s="712"/>
      <c r="I9" s="712"/>
      <c r="J9" s="712"/>
      <c r="K9" s="712"/>
      <c r="L9" s="713"/>
    </row>
    <row r="10" spans="2:12" ht="18" customHeight="1" thickBot="1" x14ac:dyDescent="0.3">
      <c r="B10" s="121"/>
      <c r="C10" s="141"/>
      <c r="D10" s="141"/>
      <c r="E10" s="121"/>
      <c r="F10" s="121"/>
      <c r="G10" s="121"/>
      <c r="H10" s="121"/>
      <c r="I10" s="121"/>
      <c r="J10" s="121"/>
      <c r="K10" s="121"/>
      <c r="L10" s="121"/>
    </row>
    <row r="11" spans="2:12" ht="27" customHeight="1" thickBot="1" x14ac:dyDescent="0.3">
      <c r="B11" s="691" t="s">
        <v>651</v>
      </c>
      <c r="C11" s="692"/>
      <c r="D11" s="692"/>
      <c r="E11" s="692"/>
      <c r="F11" s="692"/>
      <c r="G11" s="692"/>
      <c r="H11" s="692"/>
      <c r="I11" s="693"/>
      <c r="J11" s="693"/>
      <c r="K11" s="693"/>
      <c r="L11" s="694"/>
    </row>
    <row r="12" spans="2:12" ht="6" customHeight="1" thickBot="1" x14ac:dyDescent="0.3">
      <c r="B12" s="4"/>
      <c r="L12" s="4"/>
    </row>
    <row r="13" spans="2:12" s="5" customFormat="1" ht="26.25" customHeight="1" x14ac:dyDescent="0.25">
      <c r="B13" s="676" t="s">
        <v>751</v>
      </c>
      <c r="C13" s="677"/>
      <c r="D13" s="646" t="s">
        <v>796</v>
      </c>
      <c r="E13" s="646" t="s">
        <v>805</v>
      </c>
      <c r="F13" s="577" t="s">
        <v>672</v>
      </c>
      <c r="G13" s="707" t="s">
        <v>694</v>
      </c>
      <c r="H13" s="674" t="s">
        <v>653</v>
      </c>
      <c r="I13" s="632"/>
      <c r="J13" s="632"/>
      <c r="K13" s="675"/>
      <c r="L13" s="634" t="s">
        <v>821</v>
      </c>
    </row>
    <row r="14" spans="2:12" s="5" customFormat="1" ht="26.25" customHeight="1" thickBot="1" x14ac:dyDescent="0.3">
      <c r="B14" s="678"/>
      <c r="C14" s="679"/>
      <c r="D14" s="647"/>
      <c r="E14" s="647"/>
      <c r="F14" s="709"/>
      <c r="G14" s="708"/>
      <c r="H14" s="142" t="s">
        <v>654</v>
      </c>
      <c r="I14" s="143" t="s">
        <v>655</v>
      </c>
      <c r="J14" s="143" t="s">
        <v>656</v>
      </c>
      <c r="K14" s="144" t="s">
        <v>657</v>
      </c>
      <c r="L14" s="635"/>
    </row>
    <row r="15" spans="2:12" s="5" customFormat="1" ht="66" customHeight="1" x14ac:dyDescent="0.25">
      <c r="B15" s="680" t="s">
        <v>648</v>
      </c>
      <c r="C15" s="681"/>
      <c r="D15" s="622" t="s">
        <v>665</v>
      </c>
      <c r="E15" s="130" t="s">
        <v>819</v>
      </c>
      <c r="F15" s="305" t="s">
        <v>1687</v>
      </c>
      <c r="G15" s="76">
        <v>19</v>
      </c>
      <c r="H15" s="524">
        <v>0</v>
      </c>
      <c r="I15" s="445">
        <v>0.5</v>
      </c>
      <c r="J15" s="445">
        <v>0.5</v>
      </c>
      <c r="K15" s="446">
        <v>1</v>
      </c>
      <c r="L15" s="710">
        <v>108840</v>
      </c>
    </row>
    <row r="16" spans="2:12" s="5" customFormat="1" ht="63.75" customHeight="1" x14ac:dyDescent="0.25">
      <c r="B16" s="682"/>
      <c r="C16" s="683"/>
      <c r="D16" s="623"/>
      <c r="E16" s="131" t="s">
        <v>820</v>
      </c>
      <c r="F16" s="80" t="s">
        <v>1688</v>
      </c>
      <c r="G16" s="33">
        <v>0</v>
      </c>
      <c r="H16" s="525"/>
      <c r="I16" s="449"/>
      <c r="J16" s="447">
        <v>1</v>
      </c>
      <c r="K16" s="448">
        <v>1</v>
      </c>
      <c r="L16" s="690"/>
    </row>
    <row r="17" spans="2:12" s="5" customFormat="1" ht="79.5" customHeight="1" thickBot="1" x14ac:dyDescent="0.3">
      <c r="B17" s="682"/>
      <c r="C17" s="683"/>
      <c r="D17" s="623"/>
      <c r="E17" s="131" t="s">
        <v>816</v>
      </c>
      <c r="F17" s="483" t="s">
        <v>1690</v>
      </c>
      <c r="G17" s="33">
        <v>0</v>
      </c>
      <c r="H17" s="526">
        <v>0.2</v>
      </c>
      <c r="I17" s="447">
        <v>0.4</v>
      </c>
      <c r="J17" s="447">
        <v>0.4</v>
      </c>
      <c r="K17" s="448">
        <v>1</v>
      </c>
      <c r="L17" s="690"/>
    </row>
    <row r="18" spans="2:12" s="5" customFormat="1" ht="40.5" customHeight="1" x14ac:dyDescent="0.25">
      <c r="B18" s="682"/>
      <c r="C18" s="683"/>
      <c r="D18" s="623" t="s">
        <v>695</v>
      </c>
      <c r="E18" s="80"/>
      <c r="F18" s="484" t="s">
        <v>1689</v>
      </c>
      <c r="G18" s="34">
        <v>1</v>
      </c>
      <c r="H18" s="464"/>
      <c r="I18" s="465"/>
      <c r="J18" s="465">
        <v>1</v>
      </c>
      <c r="K18" s="466">
        <v>0</v>
      </c>
      <c r="L18" s="690">
        <v>184765</v>
      </c>
    </row>
    <row r="19" spans="2:12" s="5" customFormat="1" ht="36" customHeight="1" x14ac:dyDescent="0.25">
      <c r="B19" s="682"/>
      <c r="C19" s="683"/>
      <c r="D19" s="623"/>
      <c r="E19" s="468"/>
      <c r="F19" s="435"/>
      <c r="G19" s="435"/>
      <c r="H19" s="468"/>
      <c r="I19" s="435"/>
      <c r="J19" s="435"/>
      <c r="K19" s="482"/>
      <c r="L19" s="690"/>
    </row>
    <row r="20" spans="2:12" s="5" customFormat="1" ht="36" customHeight="1" thickBot="1" x14ac:dyDescent="0.3">
      <c r="B20" s="684"/>
      <c r="C20" s="685"/>
      <c r="D20" s="623"/>
      <c r="E20" s="468"/>
      <c r="F20" s="468"/>
      <c r="G20" s="468"/>
      <c r="H20" s="468"/>
      <c r="I20" s="435"/>
      <c r="J20" s="435"/>
      <c r="K20" s="482"/>
      <c r="L20" s="690"/>
    </row>
    <row r="21" spans="2:12" s="5" customFormat="1" ht="33" customHeight="1" thickBot="1" x14ac:dyDescent="0.3">
      <c r="B21" s="704" t="s">
        <v>659</v>
      </c>
      <c r="C21" s="705"/>
      <c r="D21" s="705"/>
      <c r="E21" s="705"/>
      <c r="F21" s="705"/>
      <c r="G21" s="705"/>
      <c r="H21" s="705"/>
      <c r="I21" s="705"/>
      <c r="J21" s="705"/>
      <c r="K21" s="706"/>
      <c r="L21" s="221">
        <f>SUM(L15:L20)</f>
        <v>293605</v>
      </c>
    </row>
    <row r="22" spans="2:12" ht="21.75" customHeight="1" x14ac:dyDescent="0.25">
      <c r="B22" s="4"/>
      <c r="L22" s="4"/>
    </row>
  </sheetData>
  <sheetProtection sheet="1" objects="1" scenarios="1" formatCells="0" formatRows="0" insertRows="0" deleteRows="0" sort="0"/>
  <mergeCells count="19">
    <mergeCell ref="B11:L11"/>
    <mergeCell ref="B1:L1"/>
    <mergeCell ref="B3:L3"/>
    <mergeCell ref="B5:L5"/>
    <mergeCell ref="B7:L7"/>
    <mergeCell ref="B9:L9"/>
    <mergeCell ref="L18:L20"/>
    <mergeCell ref="B13:C14"/>
    <mergeCell ref="B15:C20"/>
    <mergeCell ref="B21:K21"/>
    <mergeCell ref="G13:G14"/>
    <mergeCell ref="H13:K13"/>
    <mergeCell ref="D13:D14"/>
    <mergeCell ref="D15:D17"/>
    <mergeCell ref="D18:D20"/>
    <mergeCell ref="L13:L14"/>
    <mergeCell ref="E13:E14"/>
    <mergeCell ref="F13:F14"/>
    <mergeCell ref="L15:L17"/>
  </mergeCells>
  <printOptions horizontalCentered="1"/>
  <pageMargins left="1.1811023622047245" right="0" top="0" bottom="0" header="0" footer="0"/>
  <pageSetup paperSize="5" scale="73" orientation="landscape" horizont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
  <sheetViews>
    <sheetView showGridLines="0" zoomScaleNormal="100" zoomScaleSheetLayoutView="90" workbookViewId="0">
      <pane xSplit="3" ySplit="6" topLeftCell="D7" activePane="bottomRight" state="frozen"/>
      <selection activeCell="E2" sqref="E2:F4"/>
      <selection pane="topRight" activeCell="E2" sqref="E2:F4"/>
      <selection pane="bottomLeft" activeCell="E2" sqref="E2:F4"/>
      <selection pane="bottomRight" activeCell="G10" sqref="G10"/>
    </sheetView>
  </sheetViews>
  <sheetFormatPr baseColWidth="10" defaultColWidth="0" defaultRowHeight="0" customHeight="1" zeroHeight="1" x14ac:dyDescent="0.2"/>
  <cols>
    <col min="1" max="1" width="2.42578125" style="84" customWidth="1"/>
    <col min="2" max="2" width="2.85546875" style="84" customWidth="1"/>
    <col min="3" max="3" width="12.85546875" style="84" customWidth="1"/>
    <col min="4" max="4" width="16.42578125" style="84" customWidth="1"/>
    <col min="5" max="5" width="12.85546875" style="85" customWidth="1"/>
    <col min="6" max="6" width="8" style="85" customWidth="1"/>
    <col min="7" max="7" width="10.7109375" style="85" customWidth="1"/>
    <col min="8" max="8" width="8.85546875" style="84" customWidth="1"/>
    <col min="9" max="9" width="17.28515625" style="84" customWidth="1"/>
    <col min="10" max="10" width="16.28515625" style="84" customWidth="1"/>
    <col min="11" max="11" width="4.7109375" style="84" customWidth="1"/>
    <col min="12" max="12" width="5.7109375" style="84" customWidth="1"/>
    <col min="13" max="13" width="4.7109375" style="84" customWidth="1"/>
    <col min="14" max="14" width="5.7109375" style="84" customWidth="1"/>
    <col min="15" max="15" width="14.7109375" style="84" customWidth="1"/>
    <col min="16" max="16" width="12.28515625" style="84" customWidth="1"/>
    <col min="17" max="17" width="0.85546875" style="84" customWidth="1"/>
    <col min="18" max="18" width="13.7109375" style="84" customWidth="1"/>
    <col min="19" max="19" width="0.85546875" style="84" customWidth="1"/>
    <col min="20" max="28" width="0" style="84" hidden="1" customWidth="1"/>
    <col min="29" max="16384" width="11.42578125" style="84" hidden="1"/>
  </cols>
  <sheetData>
    <row r="1" spans="1:18" ht="18.75" x14ac:dyDescent="0.3">
      <c r="C1" s="655" t="s">
        <v>712</v>
      </c>
      <c r="D1" s="655"/>
      <c r="E1" s="655"/>
      <c r="F1" s="655"/>
      <c r="G1" s="655"/>
      <c r="H1" s="655"/>
      <c r="I1" s="655"/>
      <c r="J1" s="655"/>
      <c r="K1" s="655"/>
      <c r="L1" s="655"/>
      <c r="M1" s="655"/>
      <c r="N1" s="655"/>
      <c r="O1" s="655"/>
      <c r="P1" s="655"/>
    </row>
    <row r="2" spans="1:18" ht="13.5" thickBot="1" x14ac:dyDescent="0.25"/>
    <row r="3" spans="1:18" ht="12.75" customHeight="1" x14ac:dyDescent="0.2">
      <c r="C3" s="656" t="s">
        <v>24</v>
      </c>
      <c r="D3" s="659" t="s">
        <v>717</v>
      </c>
      <c r="E3" s="648" t="s">
        <v>718</v>
      </c>
      <c r="F3" s="659" t="s">
        <v>36</v>
      </c>
      <c r="G3" s="648" t="s">
        <v>667</v>
      </c>
      <c r="H3" s="648" t="s">
        <v>696</v>
      </c>
      <c r="I3" s="648" t="s">
        <v>669</v>
      </c>
      <c r="J3" s="648" t="s">
        <v>668</v>
      </c>
      <c r="K3" s="662" t="s">
        <v>25</v>
      </c>
      <c r="L3" s="662"/>
      <c r="M3" s="662"/>
      <c r="N3" s="662"/>
      <c r="O3" s="662" t="s">
        <v>26</v>
      </c>
      <c r="P3" s="663"/>
      <c r="R3" s="652" t="s">
        <v>37</v>
      </c>
    </row>
    <row r="4" spans="1:18" ht="12.75" customHeight="1" x14ac:dyDescent="0.2">
      <c r="C4" s="657"/>
      <c r="D4" s="660"/>
      <c r="E4" s="714"/>
      <c r="F4" s="660"/>
      <c r="G4" s="714"/>
      <c r="H4" s="714"/>
      <c r="I4" s="649"/>
      <c r="J4" s="649"/>
      <c r="K4" s="651" t="s">
        <v>27</v>
      </c>
      <c r="L4" s="651"/>
      <c r="M4" s="651" t="s">
        <v>28</v>
      </c>
      <c r="N4" s="651"/>
      <c r="O4" s="651"/>
      <c r="P4" s="664"/>
      <c r="R4" s="653"/>
    </row>
    <row r="5" spans="1:18" ht="12.75" customHeight="1" thickBot="1" x14ac:dyDescent="0.25">
      <c r="C5" s="658"/>
      <c r="D5" s="661"/>
      <c r="E5" s="715"/>
      <c r="F5" s="661"/>
      <c r="G5" s="715"/>
      <c r="H5" s="715"/>
      <c r="I5" s="650"/>
      <c r="J5" s="650"/>
      <c r="K5" s="112" t="s">
        <v>29</v>
      </c>
      <c r="L5" s="112" t="s">
        <v>30</v>
      </c>
      <c r="M5" s="112" t="s">
        <v>29</v>
      </c>
      <c r="N5" s="112" t="s">
        <v>30</v>
      </c>
      <c r="O5" s="112" t="s">
        <v>31</v>
      </c>
      <c r="P5" s="113" t="s">
        <v>33</v>
      </c>
      <c r="R5" s="654"/>
    </row>
    <row r="6" spans="1:18" ht="3.95" customHeight="1" x14ac:dyDescent="0.2"/>
    <row r="7" spans="1:18" s="416" customFormat="1" ht="72" x14ac:dyDescent="0.2">
      <c r="A7" s="87"/>
      <c r="B7" s="87"/>
      <c r="C7" s="397" t="s">
        <v>771</v>
      </c>
      <c r="D7" s="360" t="s">
        <v>1361</v>
      </c>
      <c r="E7" s="415" t="s">
        <v>212</v>
      </c>
      <c r="F7" s="415" t="s">
        <v>199</v>
      </c>
      <c r="G7" s="415" t="s">
        <v>227</v>
      </c>
      <c r="H7" s="415" t="s">
        <v>924</v>
      </c>
      <c r="I7" s="415" t="s">
        <v>941</v>
      </c>
      <c r="J7" s="415" t="s">
        <v>942</v>
      </c>
      <c r="K7" s="362">
        <v>8</v>
      </c>
      <c r="L7" s="362" t="s">
        <v>240</v>
      </c>
      <c r="M7" s="362">
        <v>8</v>
      </c>
      <c r="N7" s="362" t="s">
        <v>240</v>
      </c>
      <c r="O7" s="527" t="s">
        <v>257</v>
      </c>
      <c r="P7" s="528" t="s">
        <v>925</v>
      </c>
      <c r="Q7" s="374"/>
      <c r="R7" s="529">
        <f>53920+500</f>
        <v>54420</v>
      </c>
    </row>
    <row r="8" spans="1:18" s="416" customFormat="1" ht="72" x14ac:dyDescent="0.2">
      <c r="A8" s="87"/>
      <c r="B8" s="87"/>
      <c r="C8" s="397" t="s">
        <v>772</v>
      </c>
      <c r="D8" s="360" t="s">
        <v>1362</v>
      </c>
      <c r="E8" s="415" t="s">
        <v>212</v>
      </c>
      <c r="F8" s="415" t="s">
        <v>199</v>
      </c>
      <c r="G8" s="415" t="s">
        <v>940</v>
      </c>
      <c r="H8" s="415" t="s">
        <v>924</v>
      </c>
      <c r="I8" s="415" t="s">
        <v>941</v>
      </c>
      <c r="J8" s="415" t="s">
        <v>942</v>
      </c>
      <c r="K8" s="362">
        <v>23</v>
      </c>
      <c r="L8" s="362" t="s">
        <v>240</v>
      </c>
      <c r="M8" s="362">
        <v>23</v>
      </c>
      <c r="N8" s="530" t="s">
        <v>240</v>
      </c>
      <c r="O8" s="527" t="s">
        <v>257</v>
      </c>
      <c r="P8" s="362" t="s">
        <v>939</v>
      </c>
      <c r="Q8" s="374"/>
      <c r="R8" s="529">
        <f>53920+500</f>
        <v>54420</v>
      </c>
    </row>
    <row r="9" spans="1:18" s="388" customFormat="1" ht="3.95" customHeight="1" thickBot="1" x14ac:dyDescent="0.25">
      <c r="A9" s="84"/>
      <c r="B9" s="84"/>
      <c r="C9" s="84"/>
      <c r="D9" s="84"/>
      <c r="R9" s="389"/>
    </row>
    <row r="10" spans="1:18" ht="13.5" thickBot="1" x14ac:dyDescent="0.25">
      <c r="O10" s="608" t="s">
        <v>34</v>
      </c>
      <c r="P10" s="610"/>
      <c r="R10" s="222">
        <f>SUM(R7:R9)</f>
        <v>108840</v>
      </c>
    </row>
    <row r="11" spans="1:18" ht="3.95" customHeight="1" x14ac:dyDescent="0.2"/>
    <row r="12" spans="1:18" s="123" customFormat="1" ht="12.75" hidden="1" x14ac:dyDescent="0.2">
      <c r="E12" s="140"/>
      <c r="F12" s="140"/>
      <c r="G12" s="140"/>
    </row>
    <row r="13" spans="1:18" s="124" customFormat="1" ht="12.75" hidden="1" x14ac:dyDescent="0.25">
      <c r="E13" s="140"/>
      <c r="F13" s="140"/>
      <c r="G13" s="140"/>
    </row>
    <row r="14" spans="1:18" s="124" customFormat="1" ht="12.75" hidden="1" x14ac:dyDescent="0.25">
      <c r="E14" s="140"/>
      <c r="F14" s="140"/>
      <c r="G14" s="140"/>
    </row>
    <row r="15" spans="1:18" s="124" customFormat="1" ht="12.75" hidden="1" x14ac:dyDescent="0.25">
      <c r="E15" s="140"/>
      <c r="F15" s="140"/>
      <c r="G15" s="140"/>
    </row>
    <row r="16" spans="1:18" s="124" customFormat="1" ht="12.75" hidden="1" x14ac:dyDescent="0.25">
      <c r="E16" s="140"/>
      <c r="F16" s="140"/>
      <c r="G16" s="140"/>
    </row>
    <row r="17" spans="5:7" s="124" customFormat="1" ht="12.75" hidden="1" x14ac:dyDescent="0.25">
      <c r="E17" s="140"/>
      <c r="F17" s="140"/>
      <c r="G17" s="140"/>
    </row>
  </sheetData>
  <sheetProtection formatCells="0" formatRows="0" insertColumns="0" insertRows="0" insertHyperlinks="0" deleteColumns="0" deleteRows="0" sort="0"/>
  <mergeCells count="15">
    <mergeCell ref="R3:R5"/>
    <mergeCell ref="K4:L4"/>
    <mergeCell ref="M4:N4"/>
    <mergeCell ref="O10:P10"/>
    <mergeCell ref="C1:P1"/>
    <mergeCell ref="C3:C5"/>
    <mergeCell ref="D3:D5"/>
    <mergeCell ref="K3:N3"/>
    <mergeCell ref="O3:P4"/>
    <mergeCell ref="I3:I5"/>
    <mergeCell ref="J3:J5"/>
    <mergeCell ref="G3:G5"/>
    <mergeCell ref="H3:H5"/>
    <mergeCell ref="E3:E5"/>
    <mergeCell ref="F3:F5"/>
  </mergeCells>
  <dataValidations count="5">
    <dataValidation type="list" allowBlank="1" showInputMessage="1" showErrorMessage="1" sqref="N7 P8 L8 L7">
      <formula1>MES</formula1>
    </dataValidation>
    <dataValidation type="list" allowBlank="1" showInputMessage="1" showErrorMessage="1" sqref="O8 O7">
      <formula1>DEPARTAMENTO</formula1>
    </dataValidation>
    <dataValidation type="list" allowBlank="1" showInputMessage="1" showErrorMessage="1" sqref="E8 E7">
      <formula1>CLASIFICACIÓNC3.1</formula1>
    </dataValidation>
    <dataValidation type="list" allowBlank="1" showInputMessage="1" showErrorMessage="1" sqref="G8 G7">
      <formula1>CATEGORIAC3.1</formula1>
    </dataValidation>
    <dataValidation type="list" allowBlank="1" showInputMessage="1" showErrorMessage="1" sqref="I7 F8">
      <formula1>NIVELC3.1</formula1>
    </dataValidation>
  </dataValidations>
  <pageMargins left="0.25" right="0.25" top="0.75" bottom="0.75" header="0.3" footer="0.3"/>
  <pageSetup paperSize="5" scale="90" orientation="landscape" horizontalDpi="4294967293" r:id="rId1"/>
  <ignoredErrors>
    <ignoredError sqref="R7:R8"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
  <sheetViews>
    <sheetView showGridLines="0" zoomScaleNormal="100" zoomScaleSheetLayoutView="90" workbookViewId="0">
      <pane xSplit="3" ySplit="6" topLeftCell="D10" activePane="bottomRight" state="frozen"/>
      <selection activeCell="E2" sqref="E2:F4"/>
      <selection pane="topRight" activeCell="E2" sqref="E2:F4"/>
      <selection pane="bottomLeft" activeCell="E2" sqref="E2:F4"/>
      <selection pane="bottomRight" activeCell="K11" sqref="K11"/>
    </sheetView>
  </sheetViews>
  <sheetFormatPr baseColWidth="10" defaultColWidth="0" defaultRowHeight="0" customHeight="1" zeroHeight="1" x14ac:dyDescent="0.2"/>
  <cols>
    <col min="1" max="1" width="2.42578125" style="84" customWidth="1"/>
    <col min="2" max="2" width="1.42578125" style="84" customWidth="1"/>
    <col min="3" max="3" width="13.7109375" style="84" customWidth="1"/>
    <col min="4" max="4" width="20.85546875" style="84" customWidth="1"/>
    <col min="5" max="5" width="9.7109375" style="84" customWidth="1"/>
    <col min="6" max="6" width="9.140625" style="84" customWidth="1"/>
    <col min="7" max="7" width="6.85546875" style="84" customWidth="1"/>
    <col min="8" max="8" width="6" style="84" customWidth="1"/>
    <col min="9" max="9" width="6.5703125" style="84" customWidth="1"/>
    <col min="10" max="10" width="19.28515625" style="84" customWidth="1"/>
    <col min="11" max="11" width="4.7109375" style="84" customWidth="1"/>
    <col min="12" max="12" width="5.7109375" style="84" customWidth="1"/>
    <col min="13" max="13" width="4.7109375" style="84" customWidth="1"/>
    <col min="14" max="14" width="5.7109375" style="84" customWidth="1"/>
    <col min="15" max="15" width="13.5703125" style="84" customWidth="1"/>
    <col min="16" max="16" width="13" style="84" customWidth="1"/>
    <col min="17" max="17" width="0.85546875" style="84" customWidth="1"/>
    <col min="18" max="18" width="13.7109375" style="84" customWidth="1"/>
    <col min="19" max="19" width="0.85546875" style="84" customWidth="1"/>
    <col min="20" max="28" width="0" style="84" hidden="1" customWidth="1"/>
    <col min="29" max="16384" width="11.42578125" style="84" hidden="1"/>
  </cols>
  <sheetData>
    <row r="1" spans="3:18" ht="18.75" customHeight="1" x14ac:dyDescent="0.3">
      <c r="C1" s="351" t="s">
        <v>711</v>
      </c>
      <c r="D1" s="351"/>
      <c r="E1" s="351"/>
      <c r="F1" s="351"/>
      <c r="G1" s="351"/>
      <c r="H1" s="351"/>
      <c r="I1" s="351"/>
      <c r="J1" s="351"/>
      <c r="K1" s="351"/>
      <c r="L1" s="351"/>
      <c r="M1" s="351"/>
      <c r="N1" s="351"/>
      <c r="O1" s="351"/>
      <c r="P1" s="351"/>
    </row>
    <row r="2" spans="3:18" ht="13.5" thickBot="1" x14ac:dyDescent="0.25"/>
    <row r="3" spans="3:18" ht="12.75" customHeight="1" x14ac:dyDescent="0.2">
      <c r="C3" s="656" t="s">
        <v>24</v>
      </c>
      <c r="D3" s="659" t="s">
        <v>719</v>
      </c>
      <c r="E3" s="648" t="s">
        <v>667</v>
      </c>
      <c r="F3" s="648" t="s">
        <v>696</v>
      </c>
      <c r="G3" s="718" t="s">
        <v>704</v>
      </c>
      <c r="H3" s="719"/>
      <c r="I3" s="720"/>
      <c r="J3" s="648" t="s">
        <v>668</v>
      </c>
      <c r="K3" s="662" t="s">
        <v>25</v>
      </c>
      <c r="L3" s="662"/>
      <c r="M3" s="662"/>
      <c r="N3" s="662"/>
      <c r="O3" s="662" t="s">
        <v>26</v>
      </c>
      <c r="P3" s="663"/>
      <c r="R3" s="652" t="s">
        <v>37</v>
      </c>
    </row>
    <row r="4" spans="3:18" ht="12.75" customHeight="1" x14ac:dyDescent="0.2">
      <c r="C4" s="657"/>
      <c r="D4" s="660"/>
      <c r="E4" s="714"/>
      <c r="F4" s="714"/>
      <c r="G4" s="721"/>
      <c r="H4" s="722"/>
      <c r="I4" s="723"/>
      <c r="J4" s="649"/>
      <c r="K4" s="651" t="s">
        <v>27</v>
      </c>
      <c r="L4" s="651"/>
      <c r="M4" s="651" t="s">
        <v>28</v>
      </c>
      <c r="N4" s="651"/>
      <c r="O4" s="651"/>
      <c r="P4" s="664"/>
      <c r="R4" s="653"/>
    </row>
    <row r="5" spans="3:18" ht="12.75" customHeight="1" thickBot="1" x14ac:dyDescent="0.25">
      <c r="C5" s="658"/>
      <c r="D5" s="661"/>
      <c r="E5" s="715"/>
      <c r="F5" s="715"/>
      <c r="G5" s="134" t="s">
        <v>705</v>
      </c>
      <c r="H5" s="134" t="s">
        <v>706</v>
      </c>
      <c r="I5" s="134" t="s">
        <v>707</v>
      </c>
      <c r="J5" s="650"/>
      <c r="K5" s="112" t="s">
        <v>29</v>
      </c>
      <c r="L5" s="112" t="s">
        <v>30</v>
      </c>
      <c r="M5" s="112" t="s">
        <v>29</v>
      </c>
      <c r="N5" s="112" t="s">
        <v>30</v>
      </c>
      <c r="O5" s="112" t="s">
        <v>31</v>
      </c>
      <c r="P5" s="113" t="s">
        <v>33</v>
      </c>
      <c r="R5" s="654"/>
    </row>
    <row r="6" spans="3:18" ht="3.95" customHeight="1" x14ac:dyDescent="0.2"/>
    <row r="7" spans="3:18" s="87" customFormat="1" ht="38.25" x14ac:dyDescent="0.2">
      <c r="C7" s="391" t="s">
        <v>1435</v>
      </c>
      <c r="D7" s="390" t="s">
        <v>1580</v>
      </c>
      <c r="E7" s="392" t="s">
        <v>729</v>
      </c>
      <c r="F7" s="392" t="s">
        <v>729</v>
      </c>
      <c r="G7" s="392" t="s">
        <v>729</v>
      </c>
      <c r="H7" s="392" t="s">
        <v>729</v>
      </c>
      <c r="I7" s="392" t="s">
        <v>729</v>
      </c>
      <c r="J7" s="356" t="s">
        <v>1692</v>
      </c>
      <c r="K7" s="376">
        <v>24</v>
      </c>
      <c r="L7" s="376" t="s">
        <v>236</v>
      </c>
      <c r="M7" s="376">
        <v>24</v>
      </c>
      <c r="N7" s="376" t="s">
        <v>882</v>
      </c>
      <c r="O7" s="356" t="s">
        <v>202</v>
      </c>
      <c r="P7" s="356" t="s">
        <v>927</v>
      </c>
      <c r="Q7" s="3"/>
      <c r="R7" s="304">
        <v>0</v>
      </c>
    </row>
    <row r="8" spans="3:18" s="87" customFormat="1" ht="51" x14ac:dyDescent="0.2">
      <c r="C8" s="391" t="s">
        <v>1436</v>
      </c>
      <c r="D8" s="390" t="s">
        <v>726</v>
      </c>
      <c r="E8" s="392" t="s">
        <v>729</v>
      </c>
      <c r="F8" s="392" t="s">
        <v>729</v>
      </c>
      <c r="G8" s="392" t="s">
        <v>729</v>
      </c>
      <c r="H8" s="392" t="s">
        <v>729</v>
      </c>
      <c r="I8" s="392" t="s">
        <v>729</v>
      </c>
      <c r="J8" s="356" t="s">
        <v>1551</v>
      </c>
      <c r="K8" s="376">
        <v>30</v>
      </c>
      <c r="L8" s="376" t="s">
        <v>236</v>
      </c>
      <c r="M8" s="376">
        <v>30</v>
      </c>
      <c r="N8" s="376" t="s">
        <v>882</v>
      </c>
      <c r="O8" s="356" t="s">
        <v>202</v>
      </c>
      <c r="P8" s="356" t="s">
        <v>927</v>
      </c>
      <c r="Q8" s="3"/>
      <c r="R8" s="304">
        <v>0</v>
      </c>
    </row>
    <row r="9" spans="3:18" s="87" customFormat="1" ht="51" x14ac:dyDescent="0.2">
      <c r="C9" s="391" t="s">
        <v>1437</v>
      </c>
      <c r="D9" s="390" t="s">
        <v>727</v>
      </c>
      <c r="E9" s="392" t="s">
        <v>729</v>
      </c>
      <c r="F9" s="392" t="s">
        <v>729</v>
      </c>
      <c r="G9" s="392" t="s">
        <v>729</v>
      </c>
      <c r="H9" s="392" t="s">
        <v>729</v>
      </c>
      <c r="I9" s="392" t="s">
        <v>729</v>
      </c>
      <c r="J9" s="356" t="s">
        <v>1551</v>
      </c>
      <c r="K9" s="376">
        <v>13</v>
      </c>
      <c r="L9" s="376" t="s">
        <v>237</v>
      </c>
      <c r="M9" s="376">
        <v>13</v>
      </c>
      <c r="N9" s="376" t="s">
        <v>876</v>
      </c>
      <c r="O9" s="356" t="s">
        <v>202</v>
      </c>
      <c r="P9" s="356" t="s">
        <v>927</v>
      </c>
      <c r="Q9" s="3"/>
      <c r="R9" s="304">
        <v>0</v>
      </c>
    </row>
    <row r="10" spans="3:18" s="87" customFormat="1" ht="51" x14ac:dyDescent="0.2">
      <c r="C10" s="391" t="s">
        <v>1438</v>
      </c>
      <c r="D10" s="418" t="s">
        <v>749</v>
      </c>
      <c r="E10" s="418" t="s">
        <v>924</v>
      </c>
      <c r="F10" s="418" t="s">
        <v>924</v>
      </c>
      <c r="G10" s="418">
        <v>17</v>
      </c>
      <c r="H10" s="418">
        <v>1</v>
      </c>
      <c r="I10" s="418">
        <v>18</v>
      </c>
      <c r="J10" s="418" t="s">
        <v>1336</v>
      </c>
      <c r="K10" s="418">
        <v>12</v>
      </c>
      <c r="L10" s="418" t="s">
        <v>239</v>
      </c>
      <c r="M10" s="418">
        <v>12</v>
      </c>
      <c r="N10" s="418" t="s">
        <v>239</v>
      </c>
      <c r="O10" s="419" t="s">
        <v>257</v>
      </c>
      <c r="P10" s="418" t="s">
        <v>939</v>
      </c>
      <c r="Q10" s="328"/>
      <c r="R10" s="342">
        <v>45225</v>
      </c>
    </row>
    <row r="11" spans="3:18" s="87" customFormat="1" ht="51" x14ac:dyDescent="0.2">
      <c r="C11" s="391" t="s">
        <v>1439</v>
      </c>
      <c r="D11" s="418" t="s">
        <v>749</v>
      </c>
      <c r="E11" s="418" t="s">
        <v>924</v>
      </c>
      <c r="F11" s="418" t="s">
        <v>924</v>
      </c>
      <c r="G11" s="418">
        <v>15</v>
      </c>
      <c r="H11" s="418">
        <v>0</v>
      </c>
      <c r="I11" s="418">
        <v>15</v>
      </c>
      <c r="J11" s="418" t="s">
        <v>1336</v>
      </c>
      <c r="K11" s="418">
        <v>26</v>
      </c>
      <c r="L11" s="418" t="s">
        <v>239</v>
      </c>
      <c r="M11" s="418">
        <v>26</v>
      </c>
      <c r="N11" s="418" t="s">
        <v>239</v>
      </c>
      <c r="O11" s="419" t="s">
        <v>257</v>
      </c>
      <c r="P11" s="418" t="s">
        <v>939</v>
      </c>
      <c r="Q11" s="328"/>
      <c r="R11" s="342">
        <v>45225</v>
      </c>
    </row>
    <row r="12" spans="3:18" s="87" customFormat="1" ht="76.5" x14ac:dyDescent="0.2">
      <c r="C12" s="391" t="s">
        <v>1440</v>
      </c>
      <c r="D12" s="418" t="s">
        <v>749</v>
      </c>
      <c r="E12" s="418" t="s">
        <v>924</v>
      </c>
      <c r="F12" s="418" t="s">
        <v>924</v>
      </c>
      <c r="G12" s="485"/>
      <c r="H12" s="485"/>
      <c r="I12" s="485"/>
      <c r="J12" s="418" t="s">
        <v>1552</v>
      </c>
      <c r="K12" s="418">
        <v>6</v>
      </c>
      <c r="L12" s="418" t="s">
        <v>240</v>
      </c>
      <c r="M12" s="418">
        <v>6</v>
      </c>
      <c r="N12" s="418" t="s">
        <v>240</v>
      </c>
      <c r="O12" s="356" t="s">
        <v>202</v>
      </c>
      <c r="P12" s="376" t="s">
        <v>927</v>
      </c>
      <c r="Q12" s="328"/>
      <c r="R12" s="342">
        <v>0</v>
      </c>
    </row>
    <row r="13" spans="3:18" s="87" customFormat="1" ht="38.25" x14ac:dyDescent="0.2">
      <c r="C13" s="391" t="s">
        <v>1521</v>
      </c>
      <c r="D13" s="376" t="s">
        <v>204</v>
      </c>
      <c r="E13" s="418" t="s">
        <v>924</v>
      </c>
      <c r="F13" s="376" t="s">
        <v>924</v>
      </c>
      <c r="G13" s="376">
        <v>24</v>
      </c>
      <c r="H13" s="376">
        <v>1</v>
      </c>
      <c r="I13" s="376">
        <v>25</v>
      </c>
      <c r="J13" s="376" t="s">
        <v>1553</v>
      </c>
      <c r="K13" s="376">
        <v>26</v>
      </c>
      <c r="L13" s="376" t="s">
        <v>241</v>
      </c>
      <c r="M13" s="376">
        <v>27</v>
      </c>
      <c r="N13" s="376" t="s">
        <v>241</v>
      </c>
      <c r="O13" s="376" t="s">
        <v>257</v>
      </c>
      <c r="P13" s="376" t="s">
        <v>925</v>
      </c>
      <c r="Q13" s="328"/>
      <c r="R13" s="417">
        <f>106255-14640+1700+1000</f>
        <v>94315</v>
      </c>
    </row>
    <row r="14" spans="3:18" ht="13.5" thickBot="1" x14ac:dyDescent="0.25">
      <c r="O14" s="716" t="s">
        <v>34</v>
      </c>
      <c r="P14" s="717"/>
      <c r="R14" s="333">
        <f>SUM(R10:R13)</f>
        <v>184765</v>
      </c>
    </row>
    <row r="15" spans="3:18" ht="3.95" customHeight="1" x14ac:dyDescent="0.2"/>
    <row r="16" spans="3:18" s="123" customFormat="1" ht="12.75" hidden="1" x14ac:dyDescent="0.2"/>
    <row r="17" s="124" customFormat="1" ht="12.75" hidden="1" x14ac:dyDescent="0.25"/>
    <row r="18" s="124" customFormat="1" ht="12.75" hidden="1" x14ac:dyDescent="0.25"/>
    <row r="19" s="124" customFormat="1" ht="12.75" hidden="1" x14ac:dyDescent="0.25"/>
    <row r="20" s="124" customFormat="1" ht="12.75" hidden="1" x14ac:dyDescent="0.25"/>
    <row r="21" s="124" customFormat="1" ht="12.75" hidden="1" x14ac:dyDescent="0.25"/>
  </sheetData>
  <sheetProtection formatCells="0" formatColumns="0" formatRows="0" insertColumns="0" insertRows="0" insertHyperlinks="0" deleteColumns="0" deleteRows="0" sort="0"/>
  <mergeCells count="12">
    <mergeCell ref="O14:P14"/>
    <mergeCell ref="K3:N3"/>
    <mergeCell ref="G3:I4"/>
    <mergeCell ref="O3:P4"/>
    <mergeCell ref="R3:R5"/>
    <mergeCell ref="K4:L4"/>
    <mergeCell ref="M4:N4"/>
    <mergeCell ref="C3:C5"/>
    <mergeCell ref="D3:D5"/>
    <mergeCell ref="E3:E5"/>
    <mergeCell ref="F3:F5"/>
    <mergeCell ref="J3:J5"/>
  </mergeCells>
  <dataValidations count="3">
    <dataValidation type="list" allowBlank="1" showInputMessage="1" showErrorMessage="1" sqref="P10:P11 O12:O13 O7:O9">
      <formula1>DEPARTAMENTO</formula1>
    </dataValidation>
    <dataValidation type="list" allowBlank="1" showInputMessage="1" showErrorMessage="1" sqref="N7:N13 L7:L13">
      <formula1>MES</formula1>
    </dataValidation>
    <dataValidation type="list" allowBlank="1" showInputMessage="1" showErrorMessage="1" sqref="D10:D13">
      <formula1>ACTIVIDADC3.2</formula1>
    </dataValidation>
  </dataValidations>
  <pageMargins left="1.1811023622047245" right="0" top="0" bottom="0" header="0" footer="0"/>
  <pageSetup paperSize="5" scale="90" orientation="landscape" horizontalDpi="4294967293"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21"/>
  <sheetViews>
    <sheetView showGridLines="0" zoomScaleNormal="100" zoomScaleSheetLayoutView="70" workbookViewId="0">
      <pane ySplit="1" topLeftCell="A11" activePane="bottomLeft" state="frozen"/>
      <selection activeCell="E2" sqref="E2:F4"/>
      <selection pane="bottomLeft" activeCell="B9" sqref="B9:L9"/>
    </sheetView>
  </sheetViews>
  <sheetFormatPr baseColWidth="10" defaultColWidth="0" defaultRowHeight="0" customHeight="1" zeroHeight="1" x14ac:dyDescent="0.25"/>
  <cols>
    <col min="1" max="1" width="5.7109375" style="4" customWidth="1"/>
    <col min="2" max="2" width="16.7109375" style="5" customWidth="1"/>
    <col min="3" max="3" width="12.5703125" style="4" customWidth="1"/>
    <col min="4" max="4" width="11.140625" style="4" customWidth="1"/>
    <col min="5" max="5" width="18" style="4" customWidth="1"/>
    <col min="6" max="6" width="25.85546875" style="4" bestFit="1" customWidth="1"/>
    <col min="7" max="11" width="13.5703125" style="4" customWidth="1"/>
    <col min="12" max="12" width="13.5703125" style="119" customWidth="1"/>
    <col min="13" max="13" width="0.85546875" style="4" customWidth="1"/>
    <col min="14" max="23" width="0" style="4" hidden="1" customWidth="1"/>
    <col min="24" max="16384" width="11.42578125" style="4" hidden="1"/>
  </cols>
  <sheetData>
    <row r="1" spans="2:12" ht="26.25" x14ac:dyDescent="0.4">
      <c r="B1" s="631" t="s">
        <v>644</v>
      </c>
      <c r="C1" s="631"/>
      <c r="D1" s="631"/>
      <c r="E1" s="631"/>
      <c r="F1" s="631"/>
      <c r="G1" s="631"/>
      <c r="H1" s="631"/>
      <c r="I1" s="631"/>
      <c r="J1" s="631"/>
      <c r="K1" s="631"/>
      <c r="L1" s="631"/>
    </row>
    <row r="2" spans="2:12" ht="22.5" customHeight="1" thickBot="1" x14ac:dyDescent="0.3"/>
    <row r="3" spans="2:12" s="120" customFormat="1" ht="27" customHeight="1" thickBot="1" x14ac:dyDescent="0.3">
      <c r="B3" s="691" t="s">
        <v>650</v>
      </c>
      <c r="C3" s="692"/>
      <c r="D3" s="692"/>
      <c r="E3" s="692"/>
      <c r="F3" s="692"/>
      <c r="G3" s="692"/>
      <c r="H3" s="692"/>
      <c r="I3" s="693"/>
      <c r="J3" s="693"/>
      <c r="K3" s="693"/>
      <c r="L3" s="694"/>
    </row>
    <row r="4" spans="2:12" ht="6" customHeight="1" thickBot="1" x14ac:dyDescent="0.3"/>
    <row r="5" spans="2:12" ht="88.5" customHeight="1" thickBot="1" x14ac:dyDescent="0.3">
      <c r="B5" s="698" t="s">
        <v>1694</v>
      </c>
      <c r="C5" s="699"/>
      <c r="D5" s="699"/>
      <c r="E5" s="699"/>
      <c r="F5" s="699"/>
      <c r="G5" s="699"/>
      <c r="H5" s="699"/>
      <c r="I5" s="699"/>
      <c r="J5" s="699"/>
      <c r="K5" s="699"/>
      <c r="L5" s="700"/>
    </row>
    <row r="6" spans="2:12" s="122" customFormat="1" ht="18" customHeight="1" thickBot="1" x14ac:dyDescent="0.3">
      <c r="B6" s="121"/>
      <c r="C6" s="121"/>
      <c r="D6" s="121"/>
      <c r="E6" s="121"/>
      <c r="F6" s="121"/>
      <c r="G6" s="121"/>
      <c r="H6" s="121"/>
      <c r="I6" s="121"/>
      <c r="J6" s="121"/>
      <c r="K6" s="121"/>
      <c r="L6" s="121"/>
    </row>
    <row r="7" spans="2:12" s="120" customFormat="1" ht="27" customHeight="1" thickBot="1" x14ac:dyDescent="0.3">
      <c r="B7" s="691" t="s">
        <v>245</v>
      </c>
      <c r="C7" s="692"/>
      <c r="D7" s="692"/>
      <c r="E7" s="692"/>
      <c r="F7" s="692"/>
      <c r="G7" s="692"/>
      <c r="H7" s="692"/>
      <c r="I7" s="693"/>
      <c r="J7" s="693"/>
      <c r="K7" s="693"/>
      <c r="L7" s="694"/>
    </row>
    <row r="8" spans="2:12" ht="3.95" customHeight="1" thickBot="1" x14ac:dyDescent="0.3"/>
    <row r="9" spans="2:12" ht="88.5" customHeight="1" thickBot="1" x14ac:dyDescent="0.3">
      <c r="B9" s="711" t="s">
        <v>1695</v>
      </c>
      <c r="C9" s="712"/>
      <c r="D9" s="712"/>
      <c r="E9" s="712"/>
      <c r="F9" s="712"/>
      <c r="G9" s="712"/>
      <c r="H9" s="712"/>
      <c r="I9" s="712"/>
      <c r="J9" s="712"/>
      <c r="K9" s="712"/>
      <c r="L9" s="713"/>
    </row>
    <row r="10" spans="2:12" ht="18" customHeight="1" thickBot="1" x14ac:dyDescent="0.3">
      <c r="B10" s="121"/>
      <c r="C10" s="121"/>
      <c r="D10" s="121"/>
      <c r="E10" s="121"/>
      <c r="F10" s="121"/>
      <c r="G10" s="121"/>
      <c r="H10" s="121"/>
      <c r="I10" s="121"/>
      <c r="J10" s="121"/>
      <c r="K10" s="121"/>
      <c r="L10" s="121"/>
    </row>
    <row r="11" spans="2:12" ht="27" customHeight="1" thickBot="1" x14ac:dyDescent="0.3">
      <c r="B11" s="691" t="s">
        <v>651</v>
      </c>
      <c r="C11" s="692"/>
      <c r="D11" s="692"/>
      <c r="E11" s="692"/>
      <c r="F11" s="692"/>
      <c r="G11" s="692"/>
      <c r="H11" s="692"/>
      <c r="I11" s="693"/>
      <c r="J11" s="693"/>
      <c r="K11" s="693"/>
      <c r="L11" s="694"/>
    </row>
    <row r="12" spans="2:12" ht="6" customHeight="1" thickBot="1" x14ac:dyDescent="0.3">
      <c r="B12" s="4"/>
      <c r="L12" s="4"/>
    </row>
    <row r="13" spans="2:12" s="5" customFormat="1" ht="26.25" customHeight="1" x14ac:dyDescent="0.25">
      <c r="B13" s="676" t="s">
        <v>751</v>
      </c>
      <c r="C13" s="677"/>
      <c r="D13" s="620" t="s">
        <v>796</v>
      </c>
      <c r="E13" s="646" t="s">
        <v>805</v>
      </c>
      <c r="F13" s="739" t="s">
        <v>672</v>
      </c>
      <c r="G13" s="125" t="s">
        <v>652</v>
      </c>
      <c r="H13" s="727" t="s">
        <v>653</v>
      </c>
      <c r="I13" s="728"/>
      <c r="J13" s="728"/>
      <c r="K13" s="729"/>
      <c r="L13" s="707" t="s">
        <v>806</v>
      </c>
    </row>
    <row r="14" spans="2:12" s="5" customFormat="1" ht="26.25" customHeight="1" thickBot="1" x14ac:dyDescent="0.3">
      <c r="B14" s="730"/>
      <c r="C14" s="731"/>
      <c r="D14" s="621"/>
      <c r="E14" s="647"/>
      <c r="F14" s="740"/>
      <c r="G14" s="126">
        <v>2014</v>
      </c>
      <c r="H14" s="127" t="s">
        <v>654</v>
      </c>
      <c r="I14" s="128" t="s">
        <v>655</v>
      </c>
      <c r="J14" s="128" t="s">
        <v>656</v>
      </c>
      <c r="K14" s="129" t="s">
        <v>657</v>
      </c>
      <c r="L14" s="708"/>
    </row>
    <row r="15" spans="2:12" s="5" customFormat="1" ht="60" x14ac:dyDescent="0.25">
      <c r="B15" s="622" t="s">
        <v>658</v>
      </c>
      <c r="C15" s="732"/>
      <c r="D15" s="732" t="s">
        <v>658</v>
      </c>
      <c r="E15" s="732" t="s">
        <v>658</v>
      </c>
      <c r="F15" s="79" t="s">
        <v>1696</v>
      </c>
      <c r="G15" s="467"/>
      <c r="H15" s="467"/>
      <c r="I15" s="486"/>
      <c r="J15" s="469">
        <v>1</v>
      </c>
      <c r="K15" s="469">
        <v>1</v>
      </c>
      <c r="L15" s="736">
        <v>84550</v>
      </c>
    </row>
    <row r="16" spans="2:12" s="5" customFormat="1" ht="15" x14ac:dyDescent="0.25">
      <c r="B16" s="623"/>
      <c r="C16" s="733"/>
      <c r="D16" s="733"/>
      <c r="E16" s="733"/>
      <c r="F16" s="741" t="s">
        <v>1697</v>
      </c>
      <c r="G16" s="743"/>
      <c r="H16" s="743"/>
      <c r="I16" s="745"/>
      <c r="J16" s="747">
        <v>1</v>
      </c>
      <c r="K16" s="747">
        <v>1</v>
      </c>
      <c r="L16" s="737"/>
    </row>
    <row r="17" spans="2:12" s="5" customFormat="1" ht="58.5" customHeight="1" thickBot="1" x14ac:dyDescent="0.3">
      <c r="B17" s="734"/>
      <c r="C17" s="735"/>
      <c r="D17" s="735"/>
      <c r="E17" s="735"/>
      <c r="F17" s="742"/>
      <c r="G17" s="744"/>
      <c r="H17" s="744"/>
      <c r="I17" s="746"/>
      <c r="J17" s="748"/>
      <c r="K17" s="748"/>
      <c r="L17" s="738"/>
    </row>
    <row r="18" spans="2:12" s="5" customFormat="1" ht="42" customHeight="1" thickBot="1" x14ac:dyDescent="0.3">
      <c r="B18" s="724" t="s">
        <v>659</v>
      </c>
      <c r="C18" s="705"/>
      <c r="D18" s="705"/>
      <c r="E18" s="725"/>
      <c r="F18" s="725"/>
      <c r="G18" s="725"/>
      <c r="H18" s="725"/>
      <c r="I18" s="725"/>
      <c r="J18" s="725"/>
      <c r="K18" s="726"/>
      <c r="L18" s="132">
        <f>SUM(L15:L17)</f>
        <v>84550</v>
      </c>
    </row>
    <row r="19" spans="2:12" ht="21.75" customHeight="1" x14ac:dyDescent="0.25">
      <c r="B19" s="4"/>
      <c r="C19" s="36"/>
      <c r="D19" s="36"/>
      <c r="L19" s="4"/>
    </row>
    <row r="20" spans="2:12" ht="0" hidden="1" customHeight="1" x14ac:dyDescent="0.25">
      <c r="C20" s="36"/>
      <c r="D20" s="36"/>
    </row>
    <row r="21" spans="2:12" ht="0" hidden="1" customHeight="1" x14ac:dyDescent="0.25">
      <c r="B21" s="133"/>
      <c r="C21" s="36"/>
      <c r="D21" s="36"/>
      <c r="E21" s="36"/>
      <c r="F21" s="36"/>
      <c r="G21" s="36"/>
      <c r="H21" s="36"/>
      <c r="I21" s="36"/>
      <c r="J21" s="36"/>
      <c r="K21" s="36"/>
    </row>
  </sheetData>
  <sheetProtection formatCells="0" formatRows="0" insertRows="0" deleteRows="0" sort="0"/>
  <mergeCells count="23">
    <mergeCell ref="K16:K17"/>
    <mergeCell ref="B11:L11"/>
    <mergeCell ref="B1:L1"/>
    <mergeCell ref="B3:L3"/>
    <mergeCell ref="B5:L5"/>
    <mergeCell ref="B7:L7"/>
    <mergeCell ref="B9:L9"/>
    <mergeCell ref="B18:K18"/>
    <mergeCell ref="H13:K13"/>
    <mergeCell ref="B13:C14"/>
    <mergeCell ref="B15:C17"/>
    <mergeCell ref="L15:L17"/>
    <mergeCell ref="D13:D14"/>
    <mergeCell ref="D15:D17"/>
    <mergeCell ref="L13:L14"/>
    <mergeCell ref="E13:E14"/>
    <mergeCell ref="F13:F14"/>
    <mergeCell ref="E15:E17"/>
    <mergeCell ref="F16:F17"/>
    <mergeCell ref="G16:G17"/>
    <mergeCell ref="H16:H17"/>
    <mergeCell ref="I16:I17"/>
    <mergeCell ref="J16:J17"/>
  </mergeCells>
  <printOptions horizontalCentered="1"/>
  <pageMargins left="1.1811023622047245" right="0" top="0" bottom="0" header="0" footer="0"/>
  <pageSetup paperSize="5" scale="80" orientation="landscape" horizontalDpi="429496729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showGridLines="0" zoomScaleNormal="100" zoomScaleSheetLayoutView="90" workbookViewId="0">
      <pane xSplit="3" ySplit="6" topLeftCell="D7" activePane="bottomRight" state="frozen"/>
      <selection activeCell="E2" sqref="E2:F4"/>
      <selection pane="topRight" activeCell="E2" sqref="E2:F4"/>
      <selection pane="bottomLeft" activeCell="E2" sqref="E2:F4"/>
      <selection pane="bottomRight" activeCell="H7" sqref="H7:P8"/>
    </sheetView>
  </sheetViews>
  <sheetFormatPr baseColWidth="10" defaultColWidth="0" defaultRowHeight="0" customHeight="1" zeroHeight="1" x14ac:dyDescent="0.2"/>
  <cols>
    <col min="1" max="1" width="2.7109375" style="84" customWidth="1"/>
    <col min="2" max="2" width="0.85546875" style="84" hidden="1" customWidth="1"/>
    <col min="3" max="3" width="11.85546875" style="84" customWidth="1"/>
    <col min="4" max="5" width="16.85546875" style="84" customWidth="1"/>
    <col min="6" max="6" width="20.7109375" style="84" customWidth="1"/>
    <col min="7" max="7" width="19" style="84" customWidth="1"/>
    <col min="8" max="8" width="4.7109375" style="84" customWidth="1"/>
    <col min="9" max="9" width="5.7109375" style="84" customWidth="1"/>
    <col min="10" max="10" width="4.7109375" style="84" customWidth="1"/>
    <col min="11" max="11" width="5.7109375" style="84" customWidth="1"/>
    <col min="12" max="12" width="14.7109375" style="84" customWidth="1"/>
    <col min="13" max="14" width="11.42578125" style="84" customWidth="1"/>
    <col min="15" max="15" width="0.85546875" style="84" customWidth="1"/>
    <col min="16" max="16" width="13.7109375" style="84" customWidth="1"/>
    <col min="17" max="17" width="0.85546875" style="84" customWidth="1"/>
    <col min="18" max="24" width="0" style="84" hidden="1" customWidth="1"/>
    <col min="25" max="16384" width="11.42578125" style="84" hidden="1"/>
  </cols>
  <sheetData>
    <row r="1" spans="3:17" ht="18.75" x14ac:dyDescent="0.3">
      <c r="C1" s="655" t="s">
        <v>710</v>
      </c>
      <c r="D1" s="655"/>
      <c r="E1" s="655"/>
      <c r="F1" s="655"/>
      <c r="G1" s="655"/>
      <c r="H1" s="655"/>
      <c r="I1" s="655"/>
      <c r="J1" s="655"/>
      <c r="K1" s="655"/>
      <c r="L1" s="655"/>
      <c r="M1" s="655"/>
      <c r="N1" s="655"/>
    </row>
    <row r="2" spans="3:17" ht="13.5" thickBot="1" x14ac:dyDescent="0.25"/>
    <row r="3" spans="3:17" ht="12.75" customHeight="1" x14ac:dyDescent="0.2">
      <c r="C3" s="656" t="s">
        <v>24</v>
      </c>
      <c r="D3" s="659" t="s">
        <v>719</v>
      </c>
      <c r="E3" s="648" t="s">
        <v>23</v>
      </c>
      <c r="F3" s="648" t="s">
        <v>669</v>
      </c>
      <c r="G3" s="648" t="s">
        <v>668</v>
      </c>
      <c r="H3" s="662" t="s">
        <v>25</v>
      </c>
      <c r="I3" s="662"/>
      <c r="J3" s="662"/>
      <c r="K3" s="662"/>
      <c r="L3" s="662" t="s">
        <v>26</v>
      </c>
      <c r="M3" s="662"/>
      <c r="N3" s="663"/>
      <c r="P3" s="652" t="s">
        <v>37</v>
      </c>
    </row>
    <row r="4" spans="3:17" ht="12.75" customHeight="1" x14ac:dyDescent="0.2">
      <c r="C4" s="657"/>
      <c r="D4" s="660"/>
      <c r="E4" s="649"/>
      <c r="F4" s="649"/>
      <c r="G4" s="649"/>
      <c r="H4" s="651" t="s">
        <v>27</v>
      </c>
      <c r="I4" s="651"/>
      <c r="J4" s="651" t="s">
        <v>28</v>
      </c>
      <c r="K4" s="651"/>
      <c r="L4" s="651"/>
      <c r="M4" s="651"/>
      <c r="N4" s="664"/>
      <c r="P4" s="653"/>
    </row>
    <row r="5" spans="3:17" ht="12.75" customHeight="1" thickBot="1" x14ac:dyDescent="0.25">
      <c r="C5" s="658"/>
      <c r="D5" s="661"/>
      <c r="E5" s="650"/>
      <c r="F5" s="650"/>
      <c r="G5" s="650"/>
      <c r="H5" s="112" t="s">
        <v>29</v>
      </c>
      <c r="I5" s="112" t="s">
        <v>30</v>
      </c>
      <c r="J5" s="112" t="s">
        <v>29</v>
      </c>
      <c r="K5" s="112" t="s">
        <v>30</v>
      </c>
      <c r="L5" s="112" t="s">
        <v>31</v>
      </c>
      <c r="M5" s="112" t="s">
        <v>193</v>
      </c>
      <c r="N5" s="113" t="s">
        <v>33</v>
      </c>
      <c r="P5" s="654"/>
    </row>
    <row r="6" spans="3:17" ht="3.95" customHeight="1" x14ac:dyDescent="0.2"/>
    <row r="7" spans="3:17" s="87" customFormat="1" ht="72" x14ac:dyDescent="0.2">
      <c r="C7" s="387" t="s">
        <v>773</v>
      </c>
      <c r="D7" s="373" t="s">
        <v>1120</v>
      </c>
      <c r="E7" s="378" t="s">
        <v>1121</v>
      </c>
      <c r="F7" s="372" t="s">
        <v>1125</v>
      </c>
      <c r="G7" s="372" t="s">
        <v>1123</v>
      </c>
      <c r="H7" s="520">
        <v>1</v>
      </c>
      <c r="I7" s="520" t="s">
        <v>242</v>
      </c>
      <c r="J7" s="520">
        <v>15</v>
      </c>
      <c r="K7" s="520" t="s">
        <v>242</v>
      </c>
      <c r="L7" s="520" t="s">
        <v>912</v>
      </c>
      <c r="M7" s="520" t="s">
        <v>912</v>
      </c>
      <c r="N7" s="520" t="s">
        <v>1118</v>
      </c>
      <c r="O7" s="531"/>
      <c r="P7" s="532">
        <v>3000</v>
      </c>
      <c r="Q7" s="87">
        <v>1500</v>
      </c>
    </row>
    <row r="8" spans="3:17" s="87" customFormat="1" ht="60" x14ac:dyDescent="0.2">
      <c r="C8" s="387" t="s">
        <v>774</v>
      </c>
      <c r="D8" s="372" t="s">
        <v>855</v>
      </c>
      <c r="E8" s="372" t="s">
        <v>1119</v>
      </c>
      <c r="F8" s="372" t="s">
        <v>1124</v>
      </c>
      <c r="G8" s="372" t="s">
        <v>1122</v>
      </c>
      <c r="H8" s="520">
        <v>15</v>
      </c>
      <c r="I8" s="520" t="s">
        <v>242</v>
      </c>
      <c r="J8" s="520">
        <v>30</v>
      </c>
      <c r="K8" s="520" t="s">
        <v>242</v>
      </c>
      <c r="L8" s="520" t="s">
        <v>912</v>
      </c>
      <c r="M8" s="520" t="s">
        <v>912</v>
      </c>
      <c r="N8" s="520" t="s">
        <v>915</v>
      </c>
      <c r="O8" s="531"/>
      <c r="P8" s="523">
        <v>0</v>
      </c>
    </row>
    <row r="9" spans="3:17" s="87" customFormat="1" ht="12.75" x14ac:dyDescent="0.2"/>
    <row r="10" spans="3:17" ht="3.95" customHeight="1" thickBot="1" x14ac:dyDescent="0.25">
      <c r="P10" s="117"/>
    </row>
    <row r="11" spans="3:17" ht="13.5" thickBot="1" x14ac:dyDescent="0.25">
      <c r="L11" s="608" t="s">
        <v>34</v>
      </c>
      <c r="M11" s="609"/>
      <c r="N11" s="610"/>
      <c r="P11" s="222">
        <f>SUM(P7:P10)</f>
        <v>3000</v>
      </c>
    </row>
    <row r="12" spans="3:17" ht="3.95" customHeight="1" x14ac:dyDescent="0.2"/>
    <row r="13" spans="3:17" s="123" customFormat="1" ht="12.75" hidden="1" x14ac:dyDescent="0.2"/>
    <row r="14" spans="3:17" s="124" customFormat="1" ht="12.75" hidden="1" x14ac:dyDescent="0.25"/>
    <row r="15" spans="3:17" s="124" customFormat="1" ht="12.75" hidden="1" x14ac:dyDescent="0.25"/>
    <row r="16" spans="3:17" s="124" customFormat="1" ht="12.75" hidden="1" x14ac:dyDescent="0.25"/>
    <row r="17" s="124" customFormat="1" ht="12.75" hidden="1" x14ac:dyDescent="0.25"/>
    <row r="18" s="124" customFormat="1" ht="12.75" hidden="1" x14ac:dyDescent="0.25"/>
  </sheetData>
  <sheetProtection formatCells="0" formatRows="0" insertColumns="0" insertRows="0" insertHyperlinks="0" deleteColumns="0" deleteRows="0" sort="0"/>
  <mergeCells count="12">
    <mergeCell ref="P3:P5"/>
    <mergeCell ref="H4:I4"/>
    <mergeCell ref="J4:K4"/>
    <mergeCell ref="L11:N11"/>
    <mergeCell ref="C1:N1"/>
    <mergeCell ref="C3:C5"/>
    <mergeCell ref="D3:D5"/>
    <mergeCell ref="E3:E5"/>
    <mergeCell ref="H3:K3"/>
    <mergeCell ref="L3:N4"/>
    <mergeCell ref="F3:F5"/>
    <mergeCell ref="G3:G5"/>
  </mergeCells>
  <dataValidations count="2">
    <dataValidation type="list" allowBlank="1" showInputMessage="1" showErrorMessage="1" sqref="I7:I8 K7:K8">
      <formula1>MES</formula1>
    </dataValidation>
    <dataValidation type="list" allowBlank="1" showInputMessage="1" showErrorMessage="1" sqref="L7:L8">
      <formula1>DEPARTAMENTO</formula1>
    </dataValidation>
  </dataValidations>
  <pageMargins left="1.1811023622047245" right="0" top="0" bottom="0" header="0" footer="0"/>
  <pageSetup paperSize="5" scale="90" orientation="landscape" horizont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
  <sheetViews>
    <sheetView showGridLines="0" zoomScaleNormal="100" zoomScaleSheetLayoutView="90" workbookViewId="0">
      <pane xSplit="3" ySplit="6" topLeftCell="D7" activePane="bottomRight" state="frozen"/>
      <selection activeCell="E2" sqref="E2:F4"/>
      <selection pane="topRight" activeCell="E2" sqref="E2:F4"/>
      <selection pane="bottomLeft" activeCell="E2" sqref="E2:F4"/>
      <selection pane="bottomRight" activeCell="K7" sqref="K7:R7"/>
    </sheetView>
  </sheetViews>
  <sheetFormatPr baseColWidth="10" defaultColWidth="0" defaultRowHeight="0" customHeight="1" zeroHeight="1" x14ac:dyDescent="0.2"/>
  <cols>
    <col min="1" max="1" width="3.28515625" style="84" customWidth="1"/>
    <col min="2" max="2" width="0.140625" style="84" customWidth="1"/>
    <col min="3" max="4" width="12.85546875" style="84" customWidth="1"/>
    <col min="5" max="5" width="13.28515625" style="84" customWidth="1"/>
    <col min="6" max="6" width="15.28515625" style="84" customWidth="1"/>
    <col min="7" max="7" width="15.7109375" style="84" customWidth="1"/>
    <col min="8" max="8" width="12" style="84" customWidth="1"/>
    <col min="9" max="9" width="14.7109375" style="84" customWidth="1"/>
    <col min="10" max="10" width="15.28515625" style="84" customWidth="1"/>
    <col min="11" max="11" width="4.7109375" style="84" customWidth="1"/>
    <col min="12" max="12" width="5.7109375" style="84" customWidth="1"/>
    <col min="13" max="13" width="4.7109375" style="84" customWidth="1"/>
    <col min="14" max="14" width="5.7109375" style="84" customWidth="1"/>
    <col min="15" max="16" width="11.42578125" style="84" customWidth="1"/>
    <col min="17" max="17" width="0.85546875" style="84" customWidth="1"/>
    <col min="18" max="18" width="13.7109375" style="84" customWidth="1"/>
    <col min="19" max="19" width="0.85546875" style="84" customWidth="1"/>
    <col min="20" max="28" width="0" style="84" hidden="1" customWidth="1"/>
    <col min="29" max="16384" width="11.42578125" style="84" hidden="1"/>
  </cols>
  <sheetData>
    <row r="1" spans="3:18" ht="18.75" x14ac:dyDescent="0.3">
      <c r="C1" s="655" t="s">
        <v>709</v>
      </c>
      <c r="D1" s="655"/>
      <c r="E1" s="655"/>
      <c r="F1" s="655"/>
      <c r="G1" s="655"/>
      <c r="H1" s="655"/>
      <c r="I1" s="655"/>
      <c r="J1" s="655"/>
      <c r="K1" s="655"/>
      <c r="L1" s="655"/>
      <c r="M1" s="655"/>
      <c r="N1" s="655"/>
      <c r="O1" s="655"/>
      <c r="P1" s="655"/>
    </row>
    <row r="2" spans="3:18" ht="13.5" thickBot="1" x14ac:dyDescent="0.25"/>
    <row r="3" spans="3:18" ht="12.75" customHeight="1" x14ac:dyDescent="0.2">
      <c r="C3" s="656" t="s">
        <v>24</v>
      </c>
      <c r="D3" s="659" t="s">
        <v>717</v>
      </c>
      <c r="E3" s="648" t="s">
        <v>35</v>
      </c>
      <c r="F3" s="648" t="s">
        <v>36</v>
      </c>
      <c r="G3" s="648" t="s">
        <v>667</v>
      </c>
      <c r="H3" s="648" t="s">
        <v>696</v>
      </c>
      <c r="I3" s="648" t="s">
        <v>669</v>
      </c>
      <c r="J3" s="648" t="s">
        <v>668</v>
      </c>
      <c r="K3" s="662" t="s">
        <v>25</v>
      </c>
      <c r="L3" s="662"/>
      <c r="M3" s="662"/>
      <c r="N3" s="662"/>
      <c r="O3" s="662" t="s">
        <v>26</v>
      </c>
      <c r="P3" s="663"/>
      <c r="R3" s="652" t="s">
        <v>37</v>
      </c>
    </row>
    <row r="4" spans="3:18" ht="12.75" customHeight="1" x14ac:dyDescent="0.2">
      <c r="C4" s="657"/>
      <c r="D4" s="660"/>
      <c r="E4" s="714"/>
      <c r="F4" s="714"/>
      <c r="G4" s="714"/>
      <c r="H4" s="714"/>
      <c r="I4" s="649"/>
      <c r="J4" s="649"/>
      <c r="K4" s="651" t="s">
        <v>27</v>
      </c>
      <c r="L4" s="651"/>
      <c r="M4" s="651" t="s">
        <v>28</v>
      </c>
      <c r="N4" s="651"/>
      <c r="O4" s="651"/>
      <c r="P4" s="664"/>
      <c r="R4" s="653"/>
    </row>
    <row r="5" spans="3:18" ht="12.75" customHeight="1" thickBot="1" x14ac:dyDescent="0.25">
      <c r="C5" s="658"/>
      <c r="D5" s="661"/>
      <c r="E5" s="715"/>
      <c r="F5" s="715"/>
      <c r="G5" s="715"/>
      <c r="H5" s="715"/>
      <c r="I5" s="650"/>
      <c r="J5" s="650"/>
      <c r="K5" s="112" t="s">
        <v>29</v>
      </c>
      <c r="L5" s="112" t="s">
        <v>30</v>
      </c>
      <c r="M5" s="112" t="s">
        <v>29</v>
      </c>
      <c r="N5" s="112" t="s">
        <v>30</v>
      </c>
      <c r="O5" s="112" t="s">
        <v>193</v>
      </c>
      <c r="P5" s="113" t="s">
        <v>33</v>
      </c>
      <c r="R5" s="654"/>
    </row>
    <row r="6" spans="3:18" ht="3.95" customHeight="1" thickBot="1" x14ac:dyDescent="0.25"/>
    <row r="7" spans="3:18" s="87" customFormat="1" ht="57" thickBot="1" x14ac:dyDescent="0.25">
      <c r="C7" s="386" t="s">
        <v>775</v>
      </c>
      <c r="D7" s="353" t="s">
        <v>920</v>
      </c>
      <c r="E7" s="356" t="s">
        <v>213</v>
      </c>
      <c r="F7" s="356" t="s">
        <v>218</v>
      </c>
      <c r="G7" s="356" t="s">
        <v>227</v>
      </c>
      <c r="H7" s="356" t="s">
        <v>924</v>
      </c>
      <c r="I7" s="352" t="s">
        <v>921</v>
      </c>
      <c r="J7" s="352" t="s">
        <v>922</v>
      </c>
      <c r="K7" s="533">
        <v>22</v>
      </c>
      <c r="L7" s="533" t="s">
        <v>243</v>
      </c>
      <c r="M7" s="533">
        <v>22</v>
      </c>
      <c r="N7" s="533" t="s">
        <v>243</v>
      </c>
      <c r="O7" s="531" t="s">
        <v>202</v>
      </c>
      <c r="P7" s="534" t="s">
        <v>925</v>
      </c>
      <c r="Q7" s="300"/>
      <c r="R7" s="332">
        <f>95690-13440-1200+500</f>
        <v>81550</v>
      </c>
    </row>
    <row r="8" spans="3:18" ht="13.5" thickBot="1" x14ac:dyDescent="0.25">
      <c r="O8" s="716" t="s">
        <v>34</v>
      </c>
      <c r="P8" s="610"/>
      <c r="R8" s="222">
        <f>SUM(R7:R7)</f>
        <v>81550</v>
      </c>
    </row>
    <row r="9" spans="3:18" ht="3.95" customHeight="1" x14ac:dyDescent="0.2"/>
    <row r="10" spans="3:18" s="123" customFormat="1" ht="12.75" hidden="1" x14ac:dyDescent="0.2"/>
    <row r="11" spans="3:18" s="124" customFormat="1" ht="12.75" hidden="1" x14ac:dyDescent="0.25"/>
    <row r="12" spans="3:18" s="124" customFormat="1" ht="12.75" hidden="1" x14ac:dyDescent="0.25"/>
    <row r="13" spans="3:18" s="124" customFormat="1" ht="12.75" hidden="1" x14ac:dyDescent="0.25"/>
    <row r="14" spans="3:18" s="124" customFormat="1" ht="12.75" hidden="1" x14ac:dyDescent="0.25"/>
    <row r="15" spans="3:18" s="124" customFormat="1" ht="12.75" hidden="1" x14ac:dyDescent="0.25"/>
  </sheetData>
  <sheetProtection formatCells="0" formatColumns="0" formatRows="0" insertColumns="0" insertRows="0" insertHyperlinks="0" deleteRows="0" sort="0"/>
  <mergeCells count="15">
    <mergeCell ref="C1:P1"/>
    <mergeCell ref="C3:C5"/>
    <mergeCell ref="D3:D5"/>
    <mergeCell ref="I3:I5"/>
    <mergeCell ref="J3:J5"/>
    <mergeCell ref="K3:N3"/>
    <mergeCell ref="O3:P4"/>
    <mergeCell ref="R3:R5"/>
    <mergeCell ref="K4:L4"/>
    <mergeCell ref="M4:N4"/>
    <mergeCell ref="O8:P8"/>
    <mergeCell ref="E3:E5"/>
    <mergeCell ref="F3:F5"/>
    <mergeCell ref="H3:H5"/>
    <mergeCell ref="G3:G5"/>
  </mergeCells>
  <dataValidations count="4">
    <dataValidation type="list" allowBlank="1" showInputMessage="1" showErrorMessage="1" sqref="L7 N7">
      <formula1>MES</formula1>
    </dataValidation>
    <dataValidation type="list" allowBlank="1" showInputMessage="1" showErrorMessage="1" sqref="E7">
      <formula1>CLASIFICACIÓNC4.2</formula1>
    </dataValidation>
    <dataValidation type="list" allowBlank="1" showInputMessage="1" showErrorMessage="1" sqref="F7">
      <formula1>NIVELC4.2</formula1>
    </dataValidation>
    <dataValidation type="list" allowBlank="1" showInputMessage="1" showErrorMessage="1" sqref="G7">
      <formula1>CATEGORÍAC4.2</formula1>
    </dataValidation>
  </dataValidations>
  <pageMargins left="0.25" right="0.25" top="0.75" bottom="0.75" header="0.3" footer="0.3"/>
  <pageSetup paperSize="5" scale="90"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5"/>
  <sheetViews>
    <sheetView showGridLines="0" tabSelected="1" zoomScaleNormal="100" zoomScaleSheetLayoutView="115" workbookViewId="0">
      <selection activeCell="B12" sqref="B12:I12"/>
    </sheetView>
  </sheetViews>
  <sheetFormatPr baseColWidth="10" defaultColWidth="0" defaultRowHeight="15" zeroHeight="1" x14ac:dyDescent="0.25"/>
  <cols>
    <col min="1" max="1" width="2.85546875" style="4" customWidth="1"/>
    <col min="2" max="3" width="17.85546875" style="4" customWidth="1"/>
    <col min="4" max="4" width="19.140625" style="4" customWidth="1"/>
    <col min="5" max="5" width="17.85546875" style="4" customWidth="1"/>
    <col min="6" max="6" width="18" style="4" customWidth="1"/>
    <col min="7" max="9" width="17.85546875" style="4" customWidth="1"/>
    <col min="10" max="10" width="2.85546875" style="4" customWidth="1"/>
    <col min="11" max="12" width="0" style="4" hidden="1" customWidth="1"/>
    <col min="13" max="16384" width="9.140625" style="4" hidden="1"/>
  </cols>
  <sheetData>
    <row r="1" spans="2:9" ht="15.75" thickBot="1" x14ac:dyDescent="0.3"/>
    <row r="2" spans="2:9" ht="46.5" customHeight="1" x14ac:dyDescent="0.25">
      <c r="E2" s="544" t="s">
        <v>1</v>
      </c>
      <c r="F2" s="545"/>
    </row>
    <row r="3" spans="2:9" ht="46.5" customHeight="1" x14ac:dyDescent="0.25">
      <c r="E3" s="546"/>
      <c r="F3" s="547"/>
    </row>
    <row r="4" spans="2:9" ht="46.5" customHeight="1" thickBot="1" x14ac:dyDescent="0.3">
      <c r="E4" s="548"/>
      <c r="F4" s="549"/>
    </row>
    <row r="5" spans="2:9" x14ac:dyDescent="0.25"/>
    <row r="6" spans="2:9" ht="38.25" customHeight="1" x14ac:dyDescent="0.6">
      <c r="B6" s="551"/>
      <c r="C6" s="551"/>
      <c r="D6" s="551"/>
      <c r="E6" s="551"/>
      <c r="F6" s="551"/>
      <c r="G6" s="551"/>
      <c r="H6" s="551"/>
      <c r="I6" s="551"/>
    </row>
    <row r="7" spans="2:9" x14ac:dyDescent="0.25"/>
    <row r="8" spans="2:9" s="93" customFormat="1" ht="38.25" customHeight="1" x14ac:dyDescent="0.45">
      <c r="B8" s="550" t="s">
        <v>295</v>
      </c>
      <c r="C8" s="550"/>
      <c r="D8" s="550"/>
      <c r="E8" s="550"/>
      <c r="F8" s="550"/>
      <c r="G8" s="550"/>
      <c r="H8" s="550"/>
      <c r="I8" s="550"/>
    </row>
    <row r="9" spans="2:9" ht="18" customHeight="1" x14ac:dyDescent="0.35">
      <c r="B9" s="94"/>
      <c r="C9" s="94"/>
      <c r="D9" s="94"/>
      <c r="E9" s="94"/>
      <c r="F9" s="94"/>
      <c r="G9" s="94"/>
      <c r="H9" s="94"/>
      <c r="I9" s="94"/>
    </row>
    <row r="10" spans="2:9" s="93" customFormat="1" ht="38.25" customHeight="1" x14ac:dyDescent="0.45">
      <c r="B10" s="550" t="s">
        <v>389</v>
      </c>
      <c r="C10" s="550"/>
      <c r="D10" s="550"/>
      <c r="E10" s="550"/>
      <c r="F10" s="550"/>
      <c r="G10" s="550"/>
      <c r="H10" s="550"/>
      <c r="I10" s="550"/>
    </row>
    <row r="11" spans="2:9" ht="21.75" customHeight="1" x14ac:dyDescent="0.25"/>
    <row r="12" spans="2:9" s="95" customFormat="1" ht="38.25" customHeight="1" x14ac:dyDescent="0.6">
      <c r="B12" s="551" t="s">
        <v>229</v>
      </c>
      <c r="C12" s="551"/>
      <c r="D12" s="551"/>
      <c r="E12" s="551"/>
      <c r="F12" s="551"/>
      <c r="G12" s="551"/>
      <c r="H12" s="551"/>
      <c r="I12" s="551"/>
    </row>
    <row r="13" spans="2:9" ht="15.75" thickBot="1" x14ac:dyDescent="0.3"/>
    <row r="14" spans="2:9" ht="33" customHeight="1" thickBot="1" x14ac:dyDescent="0.3">
      <c r="E14" s="96" t="s">
        <v>0</v>
      </c>
      <c r="F14" s="97">
        <v>2015</v>
      </c>
    </row>
    <row r="15" spans="2:9" x14ac:dyDescent="0.25"/>
  </sheetData>
  <sheetProtection formatCells="0" formatRows="0" sort="0"/>
  <dataConsolidate/>
  <mergeCells count="5">
    <mergeCell ref="E2:F4"/>
    <mergeCell ref="B8:I8"/>
    <mergeCell ref="B10:I10"/>
    <mergeCell ref="B12:I12"/>
    <mergeCell ref="B6:I6"/>
  </mergeCells>
  <dataValidations disablePrompts="1" count="2">
    <dataValidation type="list" allowBlank="1" showInputMessage="1" showErrorMessage="1" sqref="B8:I8">
      <formula1>CARÁTULA</formula1>
    </dataValidation>
    <dataValidation type="list" allowBlank="1" showInputMessage="1" showErrorMessage="1" sqref="B10:I10">
      <formula1>INDIRECT(SUBSTITUTE($B$8," ","_"))</formula1>
    </dataValidation>
  </dataValidations>
  <pageMargins left="1.1811023622047245" right="0" top="0" bottom="0" header="0" footer="0"/>
  <pageSetup paperSize="5" scale="90" orientation="landscape" horizont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10"/>
  <sheetViews>
    <sheetView showGridLines="0" zoomScaleNormal="100" zoomScaleSheetLayoutView="70" workbookViewId="0">
      <pane ySplit="1" topLeftCell="A2" activePane="bottomLeft" state="frozen"/>
      <selection activeCell="E2" sqref="E2:F4"/>
      <selection pane="bottomLeft" activeCell="B9" sqref="B9:M9"/>
    </sheetView>
  </sheetViews>
  <sheetFormatPr baseColWidth="10" defaultColWidth="0" defaultRowHeight="0" customHeight="1" zeroHeight="1" x14ac:dyDescent="0.25"/>
  <cols>
    <col min="1" max="1" width="5.7109375" style="4" hidden="1" customWidth="1"/>
    <col min="2" max="2" width="7.85546875" style="5" customWidth="1"/>
    <col min="3" max="3" width="6.140625" style="4" customWidth="1"/>
    <col min="4" max="4" width="4.5703125" style="4" customWidth="1"/>
    <col min="5" max="5" width="12.5703125" style="4" customWidth="1"/>
    <col min="6" max="6" width="13.5703125" style="4" customWidth="1"/>
    <col min="7" max="7" width="25.85546875" style="4" bestFit="1" customWidth="1"/>
    <col min="8" max="9" width="13.5703125" style="4" customWidth="1"/>
    <col min="10" max="10" width="7.5703125" style="4" customWidth="1"/>
    <col min="11" max="11" width="9.7109375" style="4" customWidth="1"/>
    <col min="12" max="12" width="9.42578125" style="4" customWidth="1"/>
    <col min="13" max="13" width="13.5703125" style="119" customWidth="1"/>
    <col min="14" max="14" width="0.85546875" style="4" customWidth="1"/>
    <col min="15" max="22" width="0" style="4" hidden="1" customWidth="1"/>
    <col min="23" max="16384" width="11.42578125" style="4" hidden="1"/>
  </cols>
  <sheetData>
    <row r="1" spans="2:13" ht="26.25" x14ac:dyDescent="0.4">
      <c r="B1" s="631" t="s">
        <v>750</v>
      </c>
      <c r="C1" s="631"/>
      <c r="D1" s="631"/>
      <c r="E1" s="631"/>
      <c r="F1" s="631"/>
      <c r="G1" s="631"/>
      <c r="H1" s="631"/>
      <c r="I1" s="631"/>
      <c r="J1" s="631"/>
      <c r="K1" s="631"/>
      <c r="L1" s="631"/>
      <c r="M1" s="631"/>
    </row>
    <row r="2" spans="2:13" ht="22.5" customHeight="1" thickBot="1" x14ac:dyDescent="0.3"/>
    <row r="3" spans="2:13" s="120" customFormat="1" ht="27" customHeight="1" thickBot="1" x14ac:dyDescent="0.3">
      <c r="B3" s="691" t="s">
        <v>650</v>
      </c>
      <c r="C3" s="692"/>
      <c r="D3" s="692"/>
      <c r="E3" s="692"/>
      <c r="F3" s="692"/>
      <c r="G3" s="692"/>
      <c r="H3" s="692"/>
      <c r="I3" s="692"/>
      <c r="J3" s="693"/>
      <c r="K3" s="693"/>
      <c r="L3" s="693"/>
      <c r="M3" s="694"/>
    </row>
    <row r="4" spans="2:13" ht="6" customHeight="1" thickBot="1" x14ac:dyDescent="0.3"/>
    <row r="5" spans="2:13" ht="88.5" customHeight="1" thickBot="1" x14ac:dyDescent="0.3">
      <c r="B5" s="695" t="s">
        <v>1426</v>
      </c>
      <c r="C5" s="696"/>
      <c r="D5" s="696"/>
      <c r="E5" s="696"/>
      <c r="F5" s="696"/>
      <c r="G5" s="696"/>
      <c r="H5" s="696"/>
      <c r="I5" s="696"/>
      <c r="J5" s="696"/>
      <c r="K5" s="696"/>
      <c r="L5" s="696"/>
      <c r="M5" s="697"/>
    </row>
    <row r="6" spans="2:13" s="122" customFormat="1" ht="18" customHeight="1" thickBot="1" x14ac:dyDescent="0.3">
      <c r="B6" s="121"/>
      <c r="C6" s="121"/>
      <c r="D6" s="121"/>
      <c r="E6" s="121"/>
      <c r="F6" s="121"/>
      <c r="G6" s="121"/>
      <c r="H6" s="121"/>
      <c r="I6" s="121"/>
      <c r="J6" s="121"/>
      <c r="K6" s="121"/>
      <c r="L6" s="121"/>
      <c r="M6" s="121"/>
    </row>
    <row r="7" spans="2:13" s="120" customFormat="1" ht="27" customHeight="1" thickBot="1" x14ac:dyDescent="0.3">
      <c r="B7" s="691" t="s">
        <v>245</v>
      </c>
      <c r="C7" s="692"/>
      <c r="D7" s="692"/>
      <c r="E7" s="692"/>
      <c r="F7" s="692"/>
      <c r="G7" s="692"/>
      <c r="H7" s="692"/>
      <c r="I7" s="692"/>
      <c r="J7" s="693"/>
      <c r="K7" s="693"/>
      <c r="L7" s="693"/>
      <c r="M7" s="694"/>
    </row>
    <row r="8" spans="2:13" ht="3.95" customHeight="1" thickBot="1" x14ac:dyDescent="0.3"/>
    <row r="9" spans="2:13" ht="88.5" customHeight="1" thickBot="1" x14ac:dyDescent="0.3">
      <c r="B9" s="695" t="s">
        <v>1427</v>
      </c>
      <c r="C9" s="696"/>
      <c r="D9" s="696"/>
      <c r="E9" s="696"/>
      <c r="F9" s="696"/>
      <c r="G9" s="696"/>
      <c r="H9" s="696"/>
      <c r="I9" s="696"/>
      <c r="J9" s="696"/>
      <c r="K9" s="696"/>
      <c r="L9" s="696"/>
      <c r="M9" s="697"/>
    </row>
    <row r="10" spans="2:13" ht="18" customHeight="1" x14ac:dyDescent="0.25">
      <c r="B10" s="121"/>
      <c r="C10" s="121"/>
      <c r="D10" s="121"/>
      <c r="E10" s="121"/>
      <c r="F10" s="121"/>
      <c r="G10" s="121"/>
      <c r="H10" s="121"/>
      <c r="I10" s="121"/>
      <c r="J10" s="121"/>
      <c r="K10" s="121"/>
      <c r="L10" s="121"/>
      <c r="M10" s="121"/>
    </row>
  </sheetData>
  <sheetProtection formatCells="0" formatRows="0" insertRows="0" deleteRows="0" sort="0"/>
  <protectedRanges>
    <protectedRange sqref="C15:D17" name="Rango1"/>
  </protectedRanges>
  <mergeCells count="5">
    <mergeCell ref="B1:M1"/>
    <mergeCell ref="B3:M3"/>
    <mergeCell ref="B5:M5"/>
    <mergeCell ref="B7:M7"/>
    <mergeCell ref="B9:M9"/>
  </mergeCells>
  <printOptions horizontalCentered="1"/>
  <pageMargins left="1.1811023622047245" right="0" top="0" bottom="0" header="0" footer="0"/>
  <pageSetup paperSize="5" scale="80" orientation="landscape" horizontalDpi="4294967293"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S80"/>
  <sheetViews>
    <sheetView showGridLines="0" zoomScaleNormal="100" zoomScaleSheetLayoutView="110" workbookViewId="0">
      <pane xSplit="3" ySplit="6" topLeftCell="D39" activePane="bottomRight" state="frozen"/>
      <selection activeCell="E2" sqref="E2:F4"/>
      <selection pane="topRight" activeCell="E2" sqref="E2:F4"/>
      <selection pane="bottomLeft" activeCell="E2" sqref="E2:F4"/>
      <selection pane="bottomRight" activeCell="K41" sqref="K41"/>
    </sheetView>
  </sheetViews>
  <sheetFormatPr baseColWidth="10" defaultColWidth="0" defaultRowHeight="12.75" zeroHeight="1" x14ac:dyDescent="0.2"/>
  <cols>
    <col min="1" max="1" width="2.5703125" style="84" customWidth="1"/>
    <col min="2" max="2" width="21" style="84" customWidth="1"/>
    <col min="3" max="3" width="16.28515625" style="84" customWidth="1"/>
    <col min="4" max="4" width="15" style="84" customWidth="1"/>
    <col min="5" max="5" width="21.42578125" style="84" bestFit="1" customWidth="1"/>
    <col min="6" max="6" width="18.140625" style="84" customWidth="1"/>
    <col min="7" max="7" width="4.7109375" style="84" customWidth="1"/>
    <col min="8" max="8" width="5.7109375" style="84" customWidth="1"/>
    <col min="9" max="9" width="4.7109375" style="84" customWidth="1"/>
    <col min="10" max="10" width="5.7109375" style="84" customWidth="1"/>
    <col min="11" max="11" width="14.7109375" style="84" customWidth="1"/>
    <col min="12" max="13" width="11.42578125" style="84" customWidth="1"/>
    <col min="14" max="14" width="0.85546875" style="84" customWidth="1"/>
    <col min="15" max="15" width="13.7109375" style="84" customWidth="1"/>
    <col min="16" max="16" width="15.7109375" style="84" customWidth="1"/>
    <col min="17" max="19" width="0" style="84" hidden="1" customWidth="1"/>
    <col min="20" max="16384" width="11.42578125" style="84" hidden="1"/>
  </cols>
  <sheetData>
    <row r="1" spans="3:15" ht="18.75" x14ac:dyDescent="0.3">
      <c r="C1" s="655" t="s">
        <v>795</v>
      </c>
      <c r="D1" s="655"/>
      <c r="E1" s="655"/>
      <c r="F1" s="655"/>
      <c r="G1" s="655"/>
      <c r="H1" s="655"/>
      <c r="I1" s="655"/>
      <c r="J1" s="655"/>
      <c r="K1" s="655"/>
      <c r="L1" s="655"/>
      <c r="M1" s="655"/>
    </row>
    <row r="2" spans="3:15" ht="13.5" customHeight="1" thickBot="1" x14ac:dyDescent="0.25"/>
    <row r="3" spans="3:15" ht="12.75" customHeight="1" x14ac:dyDescent="0.2">
      <c r="C3" s="656" t="s">
        <v>24</v>
      </c>
      <c r="D3" s="659" t="s">
        <v>719</v>
      </c>
      <c r="E3" s="662" t="s">
        <v>669</v>
      </c>
      <c r="F3" s="648" t="s">
        <v>668</v>
      </c>
      <c r="G3" s="662" t="s">
        <v>25</v>
      </c>
      <c r="H3" s="662"/>
      <c r="I3" s="662"/>
      <c r="J3" s="662"/>
      <c r="K3" s="662" t="s">
        <v>26</v>
      </c>
      <c r="L3" s="662"/>
      <c r="M3" s="663"/>
      <c r="O3" s="652" t="s">
        <v>37</v>
      </c>
    </row>
    <row r="4" spans="3:15" ht="12.75" customHeight="1" x14ac:dyDescent="0.2">
      <c r="C4" s="657"/>
      <c r="D4" s="660"/>
      <c r="E4" s="651"/>
      <c r="F4" s="714"/>
      <c r="G4" s="651" t="s">
        <v>27</v>
      </c>
      <c r="H4" s="651"/>
      <c r="I4" s="651" t="s">
        <v>28</v>
      </c>
      <c r="J4" s="651"/>
      <c r="K4" s="651"/>
      <c r="L4" s="651"/>
      <c r="M4" s="664"/>
      <c r="O4" s="653"/>
    </row>
    <row r="5" spans="3:15" ht="12.75" customHeight="1" thickBot="1" x14ac:dyDescent="0.25">
      <c r="C5" s="658"/>
      <c r="D5" s="661"/>
      <c r="E5" s="749"/>
      <c r="F5" s="715"/>
      <c r="G5" s="112" t="s">
        <v>29</v>
      </c>
      <c r="H5" s="112" t="s">
        <v>30</v>
      </c>
      <c r="I5" s="112" t="s">
        <v>29</v>
      </c>
      <c r="J5" s="112" t="s">
        <v>30</v>
      </c>
      <c r="K5" s="112" t="s">
        <v>31</v>
      </c>
      <c r="L5" s="112" t="s">
        <v>193</v>
      </c>
      <c r="M5" s="113" t="s">
        <v>33</v>
      </c>
      <c r="O5" s="654"/>
    </row>
    <row r="6" spans="3:15" ht="3.95" customHeight="1" x14ac:dyDescent="0.2"/>
    <row r="7" spans="3:15" s="87" customFormat="1" ht="38.25" x14ac:dyDescent="0.2">
      <c r="C7" s="386" t="s">
        <v>1387</v>
      </c>
      <c r="D7" s="386" t="s">
        <v>738</v>
      </c>
      <c r="E7" s="356" t="s">
        <v>1701</v>
      </c>
      <c r="F7" s="356" t="s">
        <v>1117</v>
      </c>
      <c r="G7" s="357">
        <v>1</v>
      </c>
      <c r="H7" s="393" t="s">
        <v>201</v>
      </c>
      <c r="I7" s="393">
        <v>15</v>
      </c>
      <c r="J7" s="393" t="s">
        <v>201</v>
      </c>
      <c r="K7" s="356" t="s">
        <v>912</v>
      </c>
      <c r="L7" s="356" t="s">
        <v>912</v>
      </c>
      <c r="M7" s="356" t="s">
        <v>943</v>
      </c>
      <c r="N7" s="3"/>
      <c r="O7" s="423">
        <v>600</v>
      </c>
    </row>
    <row r="8" spans="3:15" s="87" customFormat="1" ht="51" x14ac:dyDescent="0.2">
      <c r="C8" s="386" t="s">
        <v>776</v>
      </c>
      <c r="D8" s="386" t="s">
        <v>735</v>
      </c>
      <c r="E8" s="356" t="s">
        <v>1396</v>
      </c>
      <c r="F8" s="356" t="s">
        <v>1581</v>
      </c>
      <c r="G8" s="356">
        <v>15</v>
      </c>
      <c r="H8" s="356" t="s">
        <v>201</v>
      </c>
      <c r="I8" s="356">
        <v>30</v>
      </c>
      <c r="J8" s="356" t="s">
        <v>201</v>
      </c>
      <c r="K8" s="356" t="s">
        <v>912</v>
      </c>
      <c r="L8" s="356" t="s">
        <v>912</v>
      </c>
      <c r="M8" s="356" t="s">
        <v>915</v>
      </c>
      <c r="N8" s="3"/>
      <c r="O8" s="423">
        <v>0</v>
      </c>
    </row>
    <row r="9" spans="3:15" s="87" customFormat="1" ht="63.75" x14ac:dyDescent="0.2">
      <c r="C9" s="386" t="s">
        <v>777</v>
      </c>
      <c r="D9" s="386" t="s">
        <v>737</v>
      </c>
      <c r="E9" s="356" t="s">
        <v>1702</v>
      </c>
      <c r="F9" s="356" t="s">
        <v>1117</v>
      </c>
      <c r="G9" s="357">
        <v>12</v>
      </c>
      <c r="H9" s="393" t="s">
        <v>201</v>
      </c>
      <c r="I9" s="393">
        <v>12</v>
      </c>
      <c r="J9" s="393" t="s">
        <v>200</v>
      </c>
      <c r="K9" s="356" t="s">
        <v>912</v>
      </c>
      <c r="L9" s="356" t="s">
        <v>912</v>
      </c>
      <c r="M9" s="356" t="s">
        <v>943</v>
      </c>
      <c r="N9" s="3"/>
      <c r="O9" s="423">
        <v>4000</v>
      </c>
    </row>
    <row r="10" spans="3:15" s="87" customFormat="1" ht="38.25" x14ac:dyDescent="0.2">
      <c r="C10" s="386" t="s">
        <v>778</v>
      </c>
      <c r="D10" s="386" t="s">
        <v>738</v>
      </c>
      <c r="E10" s="356" t="s">
        <v>1701</v>
      </c>
      <c r="F10" s="356" t="s">
        <v>1117</v>
      </c>
      <c r="G10" s="357">
        <v>1</v>
      </c>
      <c r="H10" s="393" t="s">
        <v>203</v>
      </c>
      <c r="I10" s="393">
        <v>15</v>
      </c>
      <c r="J10" s="393" t="s">
        <v>203</v>
      </c>
      <c r="K10" s="356" t="s">
        <v>912</v>
      </c>
      <c r="L10" s="356" t="s">
        <v>912</v>
      </c>
      <c r="M10" s="356" t="s">
        <v>943</v>
      </c>
      <c r="N10" s="3"/>
      <c r="O10" s="423">
        <v>1000</v>
      </c>
    </row>
    <row r="11" spans="3:15" s="87" customFormat="1" ht="51" x14ac:dyDescent="0.2">
      <c r="C11" s="386" t="s">
        <v>779</v>
      </c>
      <c r="D11" s="386" t="s">
        <v>735</v>
      </c>
      <c r="E11" s="356" t="s">
        <v>1396</v>
      </c>
      <c r="F11" s="356" t="s">
        <v>1581</v>
      </c>
      <c r="G11" s="356">
        <v>7</v>
      </c>
      <c r="H11" s="356" t="s">
        <v>203</v>
      </c>
      <c r="I11" s="356">
        <v>7</v>
      </c>
      <c r="J11" s="356" t="s">
        <v>1397</v>
      </c>
      <c r="K11" s="356" t="s">
        <v>912</v>
      </c>
      <c r="L11" s="356" t="s">
        <v>912</v>
      </c>
      <c r="M11" s="356" t="s">
        <v>915</v>
      </c>
      <c r="N11" s="3"/>
      <c r="O11" s="423">
        <v>0</v>
      </c>
    </row>
    <row r="12" spans="3:15" s="87" customFormat="1" ht="38.25" x14ac:dyDescent="0.2">
      <c r="C12" s="386" t="s">
        <v>780</v>
      </c>
      <c r="D12" s="386" t="s">
        <v>738</v>
      </c>
      <c r="E12" s="356" t="s">
        <v>1394</v>
      </c>
      <c r="F12" s="356" t="s">
        <v>1117</v>
      </c>
      <c r="G12" s="357">
        <v>16</v>
      </c>
      <c r="H12" s="393" t="s">
        <v>203</v>
      </c>
      <c r="I12" s="393">
        <v>28</v>
      </c>
      <c r="J12" s="393" t="s">
        <v>203</v>
      </c>
      <c r="K12" s="356" t="s">
        <v>912</v>
      </c>
      <c r="L12" s="356" t="s">
        <v>912</v>
      </c>
      <c r="M12" s="356" t="s">
        <v>943</v>
      </c>
      <c r="N12" s="3"/>
      <c r="O12" s="423">
        <v>400</v>
      </c>
    </row>
    <row r="13" spans="3:15" s="87" customFormat="1" ht="38.25" x14ac:dyDescent="0.2">
      <c r="C13" s="386" t="s">
        <v>781</v>
      </c>
      <c r="D13" s="386" t="s">
        <v>793</v>
      </c>
      <c r="E13" s="356" t="s">
        <v>1701</v>
      </c>
      <c r="F13" s="356" t="s">
        <v>1395</v>
      </c>
      <c r="G13" s="357">
        <v>26</v>
      </c>
      <c r="H13" s="393" t="s">
        <v>203</v>
      </c>
      <c r="I13" s="393">
        <v>26</v>
      </c>
      <c r="J13" s="393" t="s">
        <v>203</v>
      </c>
      <c r="K13" s="356" t="s">
        <v>912</v>
      </c>
      <c r="L13" s="356" t="s">
        <v>912</v>
      </c>
      <c r="M13" s="356" t="s">
        <v>915</v>
      </c>
      <c r="N13" s="3"/>
      <c r="O13" s="423">
        <v>0</v>
      </c>
    </row>
    <row r="14" spans="3:15" s="87" customFormat="1" ht="38.25" x14ac:dyDescent="0.2">
      <c r="C14" s="386" t="s">
        <v>782</v>
      </c>
      <c r="D14" s="386" t="s">
        <v>738</v>
      </c>
      <c r="E14" s="356" t="s">
        <v>1394</v>
      </c>
      <c r="F14" s="356" t="s">
        <v>1117</v>
      </c>
      <c r="G14" s="357">
        <v>1</v>
      </c>
      <c r="H14" s="393" t="s">
        <v>200</v>
      </c>
      <c r="I14" s="393">
        <v>15</v>
      </c>
      <c r="J14" s="393" t="s">
        <v>200</v>
      </c>
      <c r="K14" s="356" t="s">
        <v>912</v>
      </c>
      <c r="L14" s="356" t="s">
        <v>912</v>
      </c>
      <c r="M14" s="356" t="s">
        <v>943</v>
      </c>
      <c r="N14" s="3"/>
      <c r="O14" s="423">
        <v>400</v>
      </c>
    </row>
    <row r="15" spans="3:15" s="87" customFormat="1" ht="38.25" x14ac:dyDescent="0.2">
      <c r="C15" s="386" t="s">
        <v>783</v>
      </c>
      <c r="D15" s="386" t="s">
        <v>738</v>
      </c>
      <c r="E15" s="356" t="s">
        <v>1701</v>
      </c>
      <c r="F15" s="356" t="s">
        <v>1117</v>
      </c>
      <c r="G15" s="357">
        <v>16</v>
      </c>
      <c r="H15" s="393" t="s">
        <v>200</v>
      </c>
      <c r="I15" s="393">
        <v>30</v>
      </c>
      <c r="J15" s="393" t="s">
        <v>200</v>
      </c>
      <c r="K15" s="356" t="s">
        <v>912</v>
      </c>
      <c r="L15" s="356" t="s">
        <v>912</v>
      </c>
      <c r="M15" s="356" t="s">
        <v>943</v>
      </c>
      <c r="N15" s="3"/>
      <c r="O15" s="423">
        <v>400</v>
      </c>
    </row>
    <row r="16" spans="3:15" s="87" customFormat="1" ht="38.25" x14ac:dyDescent="0.2">
      <c r="C16" s="386" t="s">
        <v>784</v>
      </c>
      <c r="D16" s="386" t="s">
        <v>738</v>
      </c>
      <c r="E16" s="356" t="s">
        <v>1394</v>
      </c>
      <c r="F16" s="356" t="s">
        <v>1117</v>
      </c>
      <c r="G16" s="357">
        <v>1</v>
      </c>
      <c r="H16" s="393" t="s">
        <v>236</v>
      </c>
      <c r="I16" s="393">
        <v>15</v>
      </c>
      <c r="J16" s="393" t="s">
        <v>236</v>
      </c>
      <c r="K16" s="356" t="s">
        <v>912</v>
      </c>
      <c r="L16" s="356" t="s">
        <v>912</v>
      </c>
      <c r="M16" s="356" t="s">
        <v>943</v>
      </c>
      <c r="N16" s="3"/>
      <c r="O16" s="423">
        <v>400</v>
      </c>
    </row>
    <row r="17" spans="2:16" s="87" customFormat="1" ht="63.75" x14ac:dyDescent="0.2">
      <c r="C17" s="386" t="s">
        <v>785</v>
      </c>
      <c r="D17" s="386" t="s">
        <v>737</v>
      </c>
      <c r="E17" s="356" t="s">
        <v>1702</v>
      </c>
      <c r="F17" s="356" t="s">
        <v>1117</v>
      </c>
      <c r="G17" s="357">
        <v>1</v>
      </c>
      <c r="H17" s="393" t="s">
        <v>236</v>
      </c>
      <c r="I17" s="393">
        <v>15</v>
      </c>
      <c r="J17" s="393" t="s">
        <v>236</v>
      </c>
      <c r="K17" s="356" t="s">
        <v>912</v>
      </c>
      <c r="L17" s="356" t="s">
        <v>912</v>
      </c>
      <c r="M17" s="356" t="s">
        <v>943</v>
      </c>
      <c r="N17" s="3"/>
      <c r="O17" s="423">
        <v>4000</v>
      </c>
    </row>
    <row r="18" spans="2:16" s="87" customFormat="1" ht="38.25" x14ac:dyDescent="0.2">
      <c r="C18" s="386" t="s">
        <v>786</v>
      </c>
      <c r="D18" s="386" t="s">
        <v>794</v>
      </c>
      <c r="E18" s="356" t="s">
        <v>1701</v>
      </c>
      <c r="F18" s="356" t="s">
        <v>1395</v>
      </c>
      <c r="G18" s="357">
        <v>1</v>
      </c>
      <c r="H18" s="393" t="s">
        <v>236</v>
      </c>
      <c r="I18" s="393">
        <v>15</v>
      </c>
      <c r="J18" s="393" t="s">
        <v>236</v>
      </c>
      <c r="K18" s="356" t="s">
        <v>912</v>
      </c>
      <c r="L18" s="356" t="s">
        <v>912</v>
      </c>
      <c r="M18" s="356" t="s">
        <v>915</v>
      </c>
      <c r="N18" s="3"/>
      <c r="O18" s="423">
        <v>0</v>
      </c>
    </row>
    <row r="19" spans="2:16" s="87" customFormat="1" ht="38.25" x14ac:dyDescent="0.2">
      <c r="C19" s="386" t="s">
        <v>1388</v>
      </c>
      <c r="D19" s="386" t="s">
        <v>738</v>
      </c>
      <c r="E19" s="356" t="s">
        <v>1394</v>
      </c>
      <c r="F19" s="356" t="s">
        <v>1117</v>
      </c>
      <c r="G19" s="357">
        <v>16</v>
      </c>
      <c r="H19" s="393" t="s">
        <v>236</v>
      </c>
      <c r="I19" s="393">
        <v>30</v>
      </c>
      <c r="J19" s="393" t="s">
        <v>236</v>
      </c>
      <c r="K19" s="356" t="s">
        <v>912</v>
      </c>
      <c r="L19" s="356" t="s">
        <v>912</v>
      </c>
      <c r="M19" s="356" t="s">
        <v>943</v>
      </c>
      <c r="N19" s="3"/>
      <c r="O19" s="423">
        <v>400</v>
      </c>
    </row>
    <row r="20" spans="2:16" s="87" customFormat="1" ht="51" x14ac:dyDescent="0.2">
      <c r="C20" s="386" t="s">
        <v>1389</v>
      </c>
      <c r="D20" s="386" t="s">
        <v>735</v>
      </c>
      <c r="E20" s="356" t="s">
        <v>1396</v>
      </c>
      <c r="F20" s="356" t="s">
        <v>1581</v>
      </c>
      <c r="G20" s="356">
        <v>1</v>
      </c>
      <c r="H20" s="356" t="s">
        <v>236</v>
      </c>
      <c r="I20" s="356">
        <v>30</v>
      </c>
      <c r="J20" s="356" t="s">
        <v>236</v>
      </c>
      <c r="K20" s="356" t="s">
        <v>912</v>
      </c>
      <c r="L20" s="356" t="s">
        <v>912</v>
      </c>
      <c r="M20" s="356" t="s">
        <v>915</v>
      </c>
      <c r="N20" s="3"/>
      <c r="O20" s="423">
        <v>0</v>
      </c>
    </row>
    <row r="21" spans="2:16" s="87" customFormat="1" ht="51" x14ac:dyDescent="0.2">
      <c r="C21" s="386" t="s">
        <v>1390</v>
      </c>
      <c r="D21" s="386" t="s">
        <v>735</v>
      </c>
      <c r="E21" s="356" t="s">
        <v>1547</v>
      </c>
      <c r="F21" s="356" t="s">
        <v>1581</v>
      </c>
      <c r="G21" s="356">
        <v>1</v>
      </c>
      <c r="H21" s="356" t="s">
        <v>237</v>
      </c>
      <c r="I21" s="356">
        <v>30</v>
      </c>
      <c r="J21" s="356" t="s">
        <v>237</v>
      </c>
      <c r="K21" s="356" t="s">
        <v>912</v>
      </c>
      <c r="L21" s="356" t="s">
        <v>912</v>
      </c>
      <c r="M21" s="356" t="s">
        <v>915</v>
      </c>
      <c r="N21" s="3"/>
      <c r="O21" s="423">
        <v>3600</v>
      </c>
      <c r="P21" s="350"/>
    </row>
    <row r="22" spans="2:16" s="87" customFormat="1" ht="38.25" x14ac:dyDescent="0.2">
      <c r="C22" s="386" t="s">
        <v>1398</v>
      </c>
      <c r="D22" s="386" t="s">
        <v>738</v>
      </c>
      <c r="E22" s="356" t="s">
        <v>1701</v>
      </c>
      <c r="F22" s="356" t="s">
        <v>1117</v>
      </c>
      <c r="G22" s="357">
        <v>1</v>
      </c>
      <c r="H22" s="393" t="s">
        <v>237</v>
      </c>
      <c r="I22" s="393">
        <v>15</v>
      </c>
      <c r="J22" s="393" t="s">
        <v>237</v>
      </c>
      <c r="K22" s="356" t="s">
        <v>912</v>
      </c>
      <c r="L22" s="356" t="s">
        <v>912</v>
      </c>
      <c r="M22" s="356" t="s">
        <v>943</v>
      </c>
      <c r="N22" s="3"/>
      <c r="O22" s="423">
        <v>400</v>
      </c>
      <c r="P22" s="350"/>
    </row>
    <row r="23" spans="2:16" s="87" customFormat="1" ht="38.25" x14ac:dyDescent="0.2">
      <c r="C23" s="386" t="s">
        <v>1399</v>
      </c>
      <c r="D23" s="386" t="s">
        <v>792</v>
      </c>
      <c r="E23" s="357" t="s">
        <v>1393</v>
      </c>
      <c r="F23" s="356" t="s">
        <v>1392</v>
      </c>
      <c r="G23" s="357">
        <v>16</v>
      </c>
      <c r="H23" s="393" t="s">
        <v>237</v>
      </c>
      <c r="I23" s="393">
        <v>31</v>
      </c>
      <c r="J23" s="393" t="s">
        <v>237</v>
      </c>
      <c r="K23" s="356" t="s">
        <v>912</v>
      </c>
      <c r="L23" s="356" t="s">
        <v>912</v>
      </c>
      <c r="M23" s="356" t="s">
        <v>1391</v>
      </c>
      <c r="N23" s="3"/>
      <c r="O23" s="423">
        <v>250</v>
      </c>
      <c r="P23" s="350"/>
    </row>
    <row r="24" spans="2:16" s="87" customFormat="1" ht="38.25" x14ac:dyDescent="0.2">
      <c r="C24" s="386" t="s">
        <v>1400</v>
      </c>
      <c r="D24" s="386" t="s">
        <v>738</v>
      </c>
      <c r="E24" s="356" t="s">
        <v>1701</v>
      </c>
      <c r="F24" s="356" t="s">
        <v>1117</v>
      </c>
      <c r="G24" s="357">
        <v>16</v>
      </c>
      <c r="H24" s="393" t="s">
        <v>237</v>
      </c>
      <c r="I24" s="393">
        <v>31</v>
      </c>
      <c r="J24" s="393" t="s">
        <v>237</v>
      </c>
      <c r="K24" s="356" t="s">
        <v>912</v>
      </c>
      <c r="L24" s="356" t="s">
        <v>912</v>
      </c>
      <c r="M24" s="356" t="s">
        <v>943</v>
      </c>
      <c r="N24" s="3"/>
      <c r="O24" s="423">
        <v>600</v>
      </c>
      <c r="P24" s="350"/>
    </row>
    <row r="25" spans="2:16" s="87" customFormat="1" ht="38.25" x14ac:dyDescent="0.2">
      <c r="C25" s="386" t="s">
        <v>1401</v>
      </c>
      <c r="D25" s="386" t="s">
        <v>738</v>
      </c>
      <c r="E25" s="356" t="s">
        <v>1394</v>
      </c>
      <c r="F25" s="356" t="s">
        <v>1117</v>
      </c>
      <c r="G25" s="357">
        <v>1</v>
      </c>
      <c r="H25" s="393" t="s">
        <v>237</v>
      </c>
      <c r="I25" s="393">
        <v>31</v>
      </c>
      <c r="J25" s="393" t="s">
        <v>237</v>
      </c>
      <c r="K25" s="356" t="s">
        <v>912</v>
      </c>
      <c r="L25" s="356" t="s">
        <v>912</v>
      </c>
      <c r="M25" s="356" t="s">
        <v>943</v>
      </c>
      <c r="N25" s="3"/>
      <c r="O25" s="423">
        <v>400</v>
      </c>
    </row>
    <row r="26" spans="2:16" s="87" customFormat="1" ht="38.25" x14ac:dyDescent="0.2">
      <c r="B26" s="206"/>
      <c r="C26" s="386" t="s">
        <v>787</v>
      </c>
      <c r="D26" s="386" t="s">
        <v>738</v>
      </c>
      <c r="E26" s="356" t="s">
        <v>1701</v>
      </c>
      <c r="F26" s="356" t="s">
        <v>1117</v>
      </c>
      <c r="G26" s="357">
        <v>1</v>
      </c>
      <c r="H26" s="393" t="s">
        <v>238</v>
      </c>
      <c r="I26" s="393">
        <v>15</v>
      </c>
      <c r="J26" s="393" t="s">
        <v>238</v>
      </c>
      <c r="K26" s="356" t="s">
        <v>912</v>
      </c>
      <c r="L26" s="356" t="s">
        <v>912</v>
      </c>
      <c r="M26" s="356" t="s">
        <v>943</v>
      </c>
      <c r="N26" s="3"/>
      <c r="O26" s="423">
        <v>400</v>
      </c>
    </row>
    <row r="27" spans="2:16" s="87" customFormat="1" ht="38.25" x14ac:dyDescent="0.2">
      <c r="B27" s="206"/>
      <c r="C27" s="386" t="s">
        <v>1402</v>
      </c>
      <c r="D27" s="386" t="s">
        <v>738</v>
      </c>
      <c r="E27" s="356" t="s">
        <v>1701</v>
      </c>
      <c r="F27" s="356" t="s">
        <v>1117</v>
      </c>
      <c r="G27" s="357">
        <v>16</v>
      </c>
      <c r="H27" s="393" t="s">
        <v>238</v>
      </c>
      <c r="I27" s="393">
        <v>30</v>
      </c>
      <c r="J27" s="393" t="s">
        <v>238</v>
      </c>
      <c r="K27" s="356" t="s">
        <v>912</v>
      </c>
      <c r="L27" s="356" t="s">
        <v>912</v>
      </c>
      <c r="M27" s="356" t="s">
        <v>943</v>
      </c>
      <c r="N27" s="3"/>
      <c r="O27" s="423">
        <v>400</v>
      </c>
    </row>
    <row r="28" spans="2:16" s="87" customFormat="1" ht="38.25" x14ac:dyDescent="0.2">
      <c r="B28" s="206"/>
      <c r="C28" s="386" t="s">
        <v>1403</v>
      </c>
      <c r="D28" s="386" t="s">
        <v>738</v>
      </c>
      <c r="E28" s="356" t="s">
        <v>1394</v>
      </c>
      <c r="F28" s="356" t="s">
        <v>1117</v>
      </c>
      <c r="G28" s="357">
        <v>1</v>
      </c>
      <c r="H28" s="393" t="s">
        <v>239</v>
      </c>
      <c r="I28" s="393">
        <v>15</v>
      </c>
      <c r="J28" s="393" t="s">
        <v>239</v>
      </c>
      <c r="K28" s="356" t="s">
        <v>912</v>
      </c>
      <c r="L28" s="356" t="s">
        <v>912</v>
      </c>
      <c r="M28" s="356" t="s">
        <v>943</v>
      </c>
      <c r="N28" s="3"/>
      <c r="O28" s="423">
        <v>400</v>
      </c>
    </row>
    <row r="29" spans="2:16" s="87" customFormat="1" ht="38.25" x14ac:dyDescent="0.2">
      <c r="B29" s="206"/>
      <c r="C29" s="386" t="s">
        <v>1404</v>
      </c>
      <c r="D29" s="386" t="s">
        <v>738</v>
      </c>
      <c r="E29" s="356" t="s">
        <v>1394</v>
      </c>
      <c r="F29" s="356" t="s">
        <v>1117</v>
      </c>
      <c r="G29" s="357">
        <v>16</v>
      </c>
      <c r="H29" s="393" t="s">
        <v>239</v>
      </c>
      <c r="I29" s="393">
        <v>31</v>
      </c>
      <c r="J29" s="393" t="s">
        <v>239</v>
      </c>
      <c r="K29" s="356" t="s">
        <v>912</v>
      </c>
      <c r="L29" s="356" t="s">
        <v>912</v>
      </c>
      <c r="M29" s="356" t="s">
        <v>943</v>
      </c>
      <c r="N29" s="3"/>
      <c r="O29" s="423">
        <v>1000</v>
      </c>
    </row>
    <row r="30" spans="2:16" s="87" customFormat="1" ht="38.25" x14ac:dyDescent="0.2">
      <c r="B30" s="206"/>
      <c r="C30" s="386" t="s">
        <v>1405</v>
      </c>
      <c r="D30" s="386" t="s">
        <v>738</v>
      </c>
      <c r="E30" s="356" t="s">
        <v>1701</v>
      </c>
      <c r="F30" s="356" t="s">
        <v>1117</v>
      </c>
      <c r="G30" s="357">
        <v>1</v>
      </c>
      <c r="H30" s="393" t="s">
        <v>240</v>
      </c>
      <c r="I30" s="393">
        <v>15</v>
      </c>
      <c r="J30" s="393" t="s">
        <v>240</v>
      </c>
      <c r="K30" s="356" t="s">
        <v>912</v>
      </c>
      <c r="L30" s="356" t="s">
        <v>912</v>
      </c>
      <c r="M30" s="356" t="s">
        <v>943</v>
      </c>
      <c r="N30" s="3"/>
      <c r="O30" s="423">
        <v>400</v>
      </c>
    </row>
    <row r="31" spans="2:16" s="87" customFormat="1" ht="63.75" x14ac:dyDescent="0.2">
      <c r="B31" s="206"/>
      <c r="C31" s="386" t="s">
        <v>1406</v>
      </c>
      <c r="D31" s="386" t="s">
        <v>737</v>
      </c>
      <c r="E31" s="356" t="s">
        <v>1702</v>
      </c>
      <c r="F31" s="356" t="s">
        <v>1117</v>
      </c>
      <c r="G31" s="357">
        <v>15</v>
      </c>
      <c r="H31" s="393" t="s">
        <v>239</v>
      </c>
      <c r="I31" s="393">
        <v>15</v>
      </c>
      <c r="J31" s="393" t="s">
        <v>240</v>
      </c>
      <c r="K31" s="356" t="s">
        <v>912</v>
      </c>
      <c r="L31" s="356" t="s">
        <v>912</v>
      </c>
      <c r="M31" s="356" t="s">
        <v>943</v>
      </c>
      <c r="N31" s="3"/>
      <c r="O31" s="423">
        <v>4000</v>
      </c>
      <c r="P31" s="350"/>
    </row>
    <row r="32" spans="2:16" s="87" customFormat="1" ht="51" x14ac:dyDescent="0.2">
      <c r="B32" s="206"/>
      <c r="C32" s="386" t="s">
        <v>1407</v>
      </c>
      <c r="D32" s="386" t="s">
        <v>735</v>
      </c>
      <c r="E32" s="356" t="s">
        <v>1396</v>
      </c>
      <c r="F32" s="356" t="s">
        <v>1581</v>
      </c>
      <c r="G32" s="356">
        <v>1</v>
      </c>
      <c r="H32" s="356" t="s">
        <v>240</v>
      </c>
      <c r="I32" s="356">
        <v>30</v>
      </c>
      <c r="J32" s="356" t="s">
        <v>240</v>
      </c>
      <c r="K32" s="356" t="s">
        <v>912</v>
      </c>
      <c r="L32" s="356" t="s">
        <v>912</v>
      </c>
      <c r="M32" s="356" t="s">
        <v>915</v>
      </c>
      <c r="N32" s="3"/>
      <c r="O32" s="423">
        <v>0</v>
      </c>
      <c r="P32" s="350"/>
    </row>
    <row r="33" spans="2:16" s="87" customFormat="1" ht="38.25" x14ac:dyDescent="0.2">
      <c r="B33" s="206"/>
      <c r="C33" s="386" t="s">
        <v>1408</v>
      </c>
      <c r="D33" s="386" t="s">
        <v>738</v>
      </c>
      <c r="E33" s="356" t="s">
        <v>1701</v>
      </c>
      <c r="F33" s="356" t="s">
        <v>1117</v>
      </c>
      <c r="G33" s="357">
        <v>16</v>
      </c>
      <c r="H33" s="393" t="s">
        <v>240</v>
      </c>
      <c r="I33" s="393">
        <v>31</v>
      </c>
      <c r="J33" s="393" t="s">
        <v>240</v>
      </c>
      <c r="K33" s="356" t="s">
        <v>912</v>
      </c>
      <c r="L33" s="356" t="s">
        <v>912</v>
      </c>
      <c r="M33" s="356" t="s">
        <v>943</v>
      </c>
      <c r="N33" s="3"/>
      <c r="O33" s="423">
        <v>400</v>
      </c>
      <c r="P33" s="350"/>
    </row>
    <row r="34" spans="2:16" s="87" customFormat="1" ht="38.25" x14ac:dyDescent="0.2">
      <c r="B34" s="206"/>
      <c r="C34" s="386" t="s">
        <v>1409</v>
      </c>
      <c r="D34" s="386" t="s">
        <v>738</v>
      </c>
      <c r="E34" s="356" t="s">
        <v>1394</v>
      </c>
      <c r="F34" s="356" t="s">
        <v>1117</v>
      </c>
      <c r="G34" s="535">
        <v>1</v>
      </c>
      <c r="H34" s="536" t="s">
        <v>242</v>
      </c>
      <c r="I34" s="536">
        <v>15</v>
      </c>
      <c r="J34" s="536" t="s">
        <v>242</v>
      </c>
      <c r="K34" s="533" t="s">
        <v>912</v>
      </c>
      <c r="L34" s="533" t="s">
        <v>912</v>
      </c>
      <c r="M34" s="533" t="s">
        <v>943</v>
      </c>
      <c r="N34" s="531"/>
      <c r="O34" s="537">
        <v>400</v>
      </c>
    </row>
    <row r="35" spans="2:16" s="87" customFormat="1" ht="38.25" x14ac:dyDescent="0.2">
      <c r="B35" s="206"/>
      <c r="C35" s="386" t="s">
        <v>1410</v>
      </c>
      <c r="D35" s="386" t="s">
        <v>738</v>
      </c>
      <c r="E35" s="356" t="s">
        <v>1701</v>
      </c>
      <c r="F35" s="356" t="s">
        <v>1117</v>
      </c>
      <c r="G35" s="535">
        <v>16</v>
      </c>
      <c r="H35" s="536" t="s">
        <v>242</v>
      </c>
      <c r="I35" s="536">
        <v>31</v>
      </c>
      <c r="J35" s="536" t="s">
        <v>242</v>
      </c>
      <c r="K35" s="533" t="s">
        <v>912</v>
      </c>
      <c r="L35" s="533" t="s">
        <v>912</v>
      </c>
      <c r="M35" s="533" t="s">
        <v>943</v>
      </c>
      <c r="N35" s="531"/>
      <c r="O35" s="537">
        <v>400</v>
      </c>
    </row>
    <row r="36" spans="2:16" s="87" customFormat="1" ht="38.25" x14ac:dyDescent="0.2">
      <c r="B36" s="206"/>
      <c r="C36" s="386" t="s">
        <v>1411</v>
      </c>
      <c r="D36" s="386" t="s">
        <v>792</v>
      </c>
      <c r="E36" s="357" t="s">
        <v>1393</v>
      </c>
      <c r="F36" s="356" t="s">
        <v>1392</v>
      </c>
      <c r="G36" s="535">
        <v>1</v>
      </c>
      <c r="H36" s="536" t="s">
        <v>242</v>
      </c>
      <c r="I36" s="536">
        <v>31</v>
      </c>
      <c r="J36" s="536" t="s">
        <v>242</v>
      </c>
      <c r="K36" s="533" t="s">
        <v>912</v>
      </c>
      <c r="L36" s="533" t="s">
        <v>912</v>
      </c>
      <c r="M36" s="533" t="s">
        <v>1391</v>
      </c>
      <c r="N36" s="531"/>
      <c r="O36" s="537">
        <v>250</v>
      </c>
    </row>
    <row r="37" spans="2:16" s="87" customFormat="1" ht="38.25" x14ac:dyDescent="0.2">
      <c r="B37" s="206"/>
      <c r="C37" s="386" t="s">
        <v>1412</v>
      </c>
      <c r="D37" s="386" t="s">
        <v>738</v>
      </c>
      <c r="E37" s="356" t="s">
        <v>1701</v>
      </c>
      <c r="F37" s="356" t="s">
        <v>1117</v>
      </c>
      <c r="G37" s="535">
        <v>1</v>
      </c>
      <c r="H37" s="536" t="s">
        <v>243</v>
      </c>
      <c r="I37" s="536">
        <v>15</v>
      </c>
      <c r="J37" s="536" t="s">
        <v>243</v>
      </c>
      <c r="K37" s="533" t="s">
        <v>912</v>
      </c>
      <c r="L37" s="533" t="s">
        <v>912</v>
      </c>
      <c r="M37" s="533" t="s">
        <v>943</v>
      </c>
      <c r="N37" s="531"/>
      <c r="O37" s="537">
        <v>1000</v>
      </c>
    </row>
    <row r="38" spans="2:16" s="87" customFormat="1" ht="38.25" x14ac:dyDescent="0.2">
      <c r="B38" s="206"/>
      <c r="C38" s="386" t="s">
        <v>1413</v>
      </c>
      <c r="D38" s="386" t="s">
        <v>738</v>
      </c>
      <c r="E38" s="356" t="s">
        <v>1394</v>
      </c>
      <c r="F38" s="356" t="s">
        <v>1117</v>
      </c>
      <c r="G38" s="535">
        <v>16</v>
      </c>
      <c r="H38" s="536" t="s">
        <v>243</v>
      </c>
      <c r="I38" s="536">
        <v>30</v>
      </c>
      <c r="J38" s="536" t="s">
        <v>243</v>
      </c>
      <c r="K38" s="533" t="s">
        <v>912</v>
      </c>
      <c r="L38" s="533" t="s">
        <v>912</v>
      </c>
      <c r="M38" s="533" t="s">
        <v>943</v>
      </c>
      <c r="N38" s="531"/>
      <c r="O38" s="537">
        <v>400</v>
      </c>
    </row>
    <row r="39" spans="2:16" s="87" customFormat="1" ht="51" x14ac:dyDescent="0.2">
      <c r="B39" s="206"/>
      <c r="C39" s="386" t="s">
        <v>1414</v>
      </c>
      <c r="D39" s="386" t="s">
        <v>735</v>
      </c>
      <c r="E39" s="356" t="s">
        <v>1396</v>
      </c>
      <c r="F39" s="356" t="s">
        <v>1581</v>
      </c>
      <c r="G39" s="533">
        <v>1</v>
      </c>
      <c r="H39" s="533" t="s">
        <v>243</v>
      </c>
      <c r="I39" s="533">
        <v>30</v>
      </c>
      <c r="J39" s="533" t="s">
        <v>243</v>
      </c>
      <c r="K39" s="533" t="s">
        <v>912</v>
      </c>
      <c r="L39" s="533" t="s">
        <v>912</v>
      </c>
      <c r="M39" s="533" t="s">
        <v>915</v>
      </c>
      <c r="N39" s="531"/>
      <c r="O39" s="537">
        <v>0</v>
      </c>
    </row>
    <row r="40" spans="2:16" s="87" customFormat="1" ht="38.25" x14ac:dyDescent="0.2">
      <c r="B40" s="206"/>
      <c r="C40" s="386" t="s">
        <v>1415</v>
      </c>
      <c r="D40" s="386" t="s">
        <v>738</v>
      </c>
      <c r="E40" s="356" t="s">
        <v>1701</v>
      </c>
      <c r="F40" s="356" t="s">
        <v>1117</v>
      </c>
      <c r="G40" s="535">
        <v>1</v>
      </c>
      <c r="H40" s="536" t="s">
        <v>244</v>
      </c>
      <c r="I40" s="536">
        <v>15</v>
      </c>
      <c r="J40" s="536" t="s">
        <v>244</v>
      </c>
      <c r="K40" s="533" t="s">
        <v>912</v>
      </c>
      <c r="L40" s="533" t="s">
        <v>912</v>
      </c>
      <c r="M40" s="533" t="s">
        <v>943</v>
      </c>
      <c r="N40" s="531"/>
      <c r="O40" s="537">
        <v>400</v>
      </c>
    </row>
    <row r="41" spans="2:16" s="87" customFormat="1" ht="51" x14ac:dyDescent="0.2">
      <c r="B41" s="206"/>
      <c r="C41" s="386" t="s">
        <v>1416</v>
      </c>
      <c r="D41" s="386" t="s">
        <v>735</v>
      </c>
      <c r="E41" s="356" t="s">
        <v>1396</v>
      </c>
      <c r="F41" s="356" t="s">
        <v>1581</v>
      </c>
      <c r="G41" s="533">
        <v>1</v>
      </c>
      <c r="H41" s="533" t="s">
        <v>1044</v>
      </c>
      <c r="I41" s="533">
        <v>30</v>
      </c>
      <c r="J41" s="533" t="s">
        <v>1044</v>
      </c>
      <c r="K41" s="533" t="s">
        <v>912</v>
      </c>
      <c r="L41" s="533" t="s">
        <v>912</v>
      </c>
      <c r="M41" s="533" t="s">
        <v>915</v>
      </c>
      <c r="N41" s="531"/>
      <c r="O41" s="538">
        <v>0</v>
      </c>
    </row>
    <row r="42" spans="2:16" s="87" customFormat="1" ht="63.75" x14ac:dyDescent="0.2">
      <c r="B42" s="206"/>
      <c r="C42" s="386" t="s">
        <v>1417</v>
      </c>
      <c r="D42" s="386" t="s">
        <v>737</v>
      </c>
      <c r="E42" s="356" t="s">
        <v>1702</v>
      </c>
      <c r="F42" s="356" t="s">
        <v>1117</v>
      </c>
      <c r="G42" s="535">
        <v>10</v>
      </c>
      <c r="H42" s="536" t="s">
        <v>244</v>
      </c>
      <c r="I42" s="536">
        <v>30</v>
      </c>
      <c r="J42" s="536" t="s">
        <v>244</v>
      </c>
      <c r="K42" s="533" t="s">
        <v>912</v>
      </c>
      <c r="L42" s="533" t="s">
        <v>912</v>
      </c>
      <c r="M42" s="533" t="s">
        <v>943</v>
      </c>
      <c r="N42" s="531"/>
      <c r="O42" s="537">
        <v>10000</v>
      </c>
      <c r="P42" s="350"/>
    </row>
    <row r="43" spans="2:16" s="87" customFormat="1" x14ac:dyDescent="0.2">
      <c r="B43" s="206"/>
    </row>
    <row r="44" spans="2:16" ht="3.95" customHeight="1" thickBot="1" x14ac:dyDescent="0.25">
      <c r="O44" s="117"/>
    </row>
    <row r="45" spans="2:16" ht="13.5" thickBot="1" x14ac:dyDescent="0.25">
      <c r="K45" s="266" t="s">
        <v>34</v>
      </c>
      <c r="L45" s="267"/>
      <c r="M45" s="268"/>
      <c r="O45" s="222">
        <f>SUM(O7:O42)</f>
        <v>36700</v>
      </c>
    </row>
    <row r="46" spans="2:16" ht="3.95" customHeight="1" x14ac:dyDescent="0.2"/>
    <row r="47" spans="2:16" ht="12.75" hidden="1" customHeight="1" x14ac:dyDescent="0.2"/>
    <row r="48" spans="2:16" ht="12.75" hidden="1" customHeight="1" x14ac:dyDescent="0.2"/>
    <row r="49" spans="5:6" ht="12.75" hidden="1" customHeight="1" x14ac:dyDescent="0.2">
      <c r="E49" s="118"/>
      <c r="F49" s="118"/>
    </row>
    <row r="50" spans="5:6" ht="12.75" hidden="1" customHeight="1" x14ac:dyDescent="0.2"/>
    <row r="51" spans="5:6" ht="12.75" hidden="1" customHeight="1" x14ac:dyDescent="0.2"/>
    <row r="52" spans="5:6" ht="12.75" hidden="1" customHeight="1" x14ac:dyDescent="0.2"/>
    <row r="53" spans="5:6" x14ac:dyDescent="0.2"/>
    <row r="54" spans="5:6" x14ac:dyDescent="0.2"/>
    <row r="55" spans="5:6" x14ac:dyDescent="0.2"/>
    <row r="56" spans="5:6" x14ac:dyDescent="0.2"/>
    <row r="57" spans="5:6" x14ac:dyDescent="0.2"/>
    <row r="58" spans="5:6" x14ac:dyDescent="0.2"/>
    <row r="59" spans="5:6" x14ac:dyDescent="0.2"/>
    <row r="60" spans="5:6" x14ac:dyDescent="0.2"/>
    <row r="61" spans="5:6" x14ac:dyDescent="0.2"/>
    <row r="62" spans="5:6" x14ac:dyDescent="0.2"/>
    <row r="63" spans="5:6" x14ac:dyDescent="0.2"/>
    <row r="64" spans="5:6"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sheetData>
  <sheetProtection formatCells="0" formatColumns="0" formatRows="0" insertColumns="0" insertRows="0" insertHyperlinks="0" deleteRows="0" sort="0"/>
  <mergeCells count="10">
    <mergeCell ref="G4:H4"/>
    <mergeCell ref="I4:J4"/>
    <mergeCell ref="O3:O5"/>
    <mergeCell ref="C1:M1"/>
    <mergeCell ref="C3:C5"/>
    <mergeCell ref="E3:E5"/>
    <mergeCell ref="G3:J3"/>
    <mergeCell ref="K3:M4"/>
    <mergeCell ref="F3:F5"/>
    <mergeCell ref="D3:D5"/>
  </mergeCells>
  <dataValidations count="3">
    <dataValidation type="list" allowBlank="1" showInputMessage="1" showErrorMessage="1" sqref="H7:H42 J7:J42">
      <formula1>MES</formula1>
    </dataValidation>
    <dataValidation type="list" allowBlank="1" showInputMessage="1" showErrorMessage="1" sqref="K7:K42">
      <formula1>DEPARTAMENTO</formula1>
    </dataValidation>
    <dataValidation type="list" allowBlank="1" showInputMessage="1" showErrorMessage="1" sqref="D7:D42">
      <formula1>ACTIVIDADC5.1</formula1>
    </dataValidation>
  </dataValidations>
  <pageMargins left="0.25" right="0.25" top="0.75" bottom="0.75" header="0.3" footer="0.3"/>
  <pageSetup paperSize="5" scale="90" orientation="landscape" horizontalDpi="4294967293"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S143"/>
  <sheetViews>
    <sheetView showGridLines="0" zoomScaleNormal="100" zoomScaleSheetLayoutView="110" workbookViewId="0">
      <pane xSplit="3" ySplit="6" topLeftCell="E10" activePane="bottomRight" state="frozen"/>
      <selection activeCell="E2" sqref="E2:F4"/>
      <selection pane="topRight" activeCell="E2" sqref="E2:F4"/>
      <selection pane="bottomLeft" activeCell="E2" sqref="E2:F4"/>
      <selection pane="bottomRight" activeCell="O13" sqref="O13"/>
    </sheetView>
  </sheetViews>
  <sheetFormatPr baseColWidth="10" defaultColWidth="0" defaultRowHeight="0" customHeight="1" zeroHeight="1" x14ac:dyDescent="0.2"/>
  <cols>
    <col min="1" max="1" width="8.28515625" style="84" customWidth="1"/>
    <col min="2" max="2" width="11.5703125" style="84" customWidth="1"/>
    <col min="3" max="3" width="15.28515625" style="84" customWidth="1"/>
    <col min="4" max="4" width="35" style="84" customWidth="1"/>
    <col min="5" max="5" width="25.42578125" style="84" customWidth="1"/>
    <col min="6" max="6" width="4.7109375" style="84" customWidth="1"/>
    <col min="7" max="7" width="5.7109375" style="84" customWidth="1"/>
    <col min="8" max="8" width="4.7109375" style="84" customWidth="1"/>
    <col min="9" max="9" width="5.7109375" style="84" customWidth="1"/>
    <col min="10" max="10" width="14.7109375" style="84" customWidth="1"/>
    <col min="11" max="11" width="11.42578125" style="84" customWidth="1"/>
    <col min="12" max="12" width="12.140625" style="84" customWidth="1"/>
    <col min="13" max="13" width="0.85546875" style="84" customWidth="1"/>
    <col min="14" max="14" width="13.7109375" style="84" customWidth="1"/>
    <col min="15" max="15" width="12.140625" style="84" customWidth="1"/>
    <col min="16" max="19" width="0" style="84" hidden="1" customWidth="1"/>
    <col min="20" max="16384" width="11.42578125" style="84" hidden="1"/>
  </cols>
  <sheetData>
    <row r="1" spans="3:15" ht="18.75" x14ac:dyDescent="0.3">
      <c r="C1" s="655" t="s">
        <v>720</v>
      </c>
      <c r="D1" s="655"/>
      <c r="E1" s="655"/>
      <c r="F1" s="655"/>
      <c r="G1" s="655"/>
      <c r="H1" s="655"/>
      <c r="I1" s="655"/>
      <c r="J1" s="655"/>
      <c r="K1" s="655"/>
      <c r="L1" s="655"/>
    </row>
    <row r="2" spans="3:15" ht="13.5" customHeight="1" thickBot="1" x14ac:dyDescent="0.25"/>
    <row r="3" spans="3:15" ht="12" customHeight="1" x14ac:dyDescent="0.2">
      <c r="C3" s="656" t="s">
        <v>24</v>
      </c>
      <c r="D3" s="659" t="s">
        <v>719</v>
      </c>
      <c r="E3" s="648" t="s">
        <v>668</v>
      </c>
      <c r="F3" s="662" t="s">
        <v>25</v>
      </c>
      <c r="G3" s="662"/>
      <c r="H3" s="662"/>
      <c r="I3" s="662"/>
      <c r="J3" s="662" t="s">
        <v>26</v>
      </c>
      <c r="K3" s="662"/>
      <c r="L3" s="663"/>
      <c r="N3" s="652" t="s">
        <v>37</v>
      </c>
    </row>
    <row r="4" spans="3:15" ht="12.75" customHeight="1" x14ac:dyDescent="0.2">
      <c r="C4" s="657"/>
      <c r="D4" s="660"/>
      <c r="E4" s="714"/>
      <c r="F4" s="651" t="s">
        <v>27</v>
      </c>
      <c r="G4" s="651"/>
      <c r="H4" s="651" t="s">
        <v>28</v>
      </c>
      <c r="I4" s="651"/>
      <c r="J4" s="651"/>
      <c r="K4" s="651"/>
      <c r="L4" s="664"/>
      <c r="N4" s="653"/>
    </row>
    <row r="5" spans="3:15" ht="12.75" customHeight="1" thickBot="1" x14ac:dyDescent="0.25">
      <c r="C5" s="658"/>
      <c r="D5" s="661"/>
      <c r="E5" s="715"/>
      <c r="F5" s="112" t="s">
        <v>29</v>
      </c>
      <c r="G5" s="112" t="s">
        <v>30</v>
      </c>
      <c r="H5" s="112" t="s">
        <v>29</v>
      </c>
      <c r="I5" s="112" t="s">
        <v>30</v>
      </c>
      <c r="J5" s="112" t="s">
        <v>31</v>
      </c>
      <c r="K5" s="112" t="s">
        <v>1418</v>
      </c>
      <c r="L5" s="113" t="s">
        <v>1419</v>
      </c>
      <c r="N5" s="654"/>
    </row>
    <row r="6" spans="3:15" ht="3.95" customHeight="1" x14ac:dyDescent="0.2"/>
    <row r="7" spans="3:15" s="87" customFormat="1" ht="24" x14ac:dyDescent="0.2">
      <c r="C7" s="386" t="s">
        <v>788</v>
      </c>
      <c r="D7" s="378" t="s">
        <v>944</v>
      </c>
      <c r="E7" s="356" t="s">
        <v>1126</v>
      </c>
      <c r="F7" s="279">
        <v>1</v>
      </c>
      <c r="G7" s="279" t="s">
        <v>1043</v>
      </c>
      <c r="H7" s="279">
        <v>31</v>
      </c>
      <c r="I7" s="279" t="s">
        <v>1044</v>
      </c>
      <c r="J7" s="356" t="s">
        <v>912</v>
      </c>
      <c r="K7" s="282">
        <v>11</v>
      </c>
      <c r="L7" s="279" t="s">
        <v>1053</v>
      </c>
      <c r="M7" s="3"/>
      <c r="N7" s="280">
        <v>235000</v>
      </c>
    </row>
    <row r="8" spans="3:15" s="87" customFormat="1" ht="24" x14ac:dyDescent="0.2">
      <c r="C8" s="386" t="s">
        <v>789</v>
      </c>
      <c r="D8" s="378" t="s">
        <v>945</v>
      </c>
      <c r="E8" s="356" t="s">
        <v>1126</v>
      </c>
      <c r="F8" s="279">
        <v>1</v>
      </c>
      <c r="G8" s="279" t="s">
        <v>1043</v>
      </c>
      <c r="H8" s="279">
        <v>31</v>
      </c>
      <c r="I8" s="279" t="s">
        <v>1044</v>
      </c>
      <c r="J8" s="356" t="s">
        <v>912</v>
      </c>
      <c r="K8" s="282">
        <v>15</v>
      </c>
      <c r="L8" s="355" t="s">
        <v>46</v>
      </c>
      <c r="M8" s="3"/>
      <c r="N8" s="280">
        <v>17000</v>
      </c>
    </row>
    <row r="9" spans="3:15" s="87" customFormat="1" ht="24" x14ac:dyDescent="0.2">
      <c r="C9" s="386" t="s">
        <v>790</v>
      </c>
      <c r="D9" s="378" t="s">
        <v>946</v>
      </c>
      <c r="E9" s="356" t="s">
        <v>1126</v>
      </c>
      <c r="F9" s="279">
        <v>1</v>
      </c>
      <c r="G9" s="279" t="s">
        <v>889</v>
      </c>
      <c r="H9" s="279">
        <v>15</v>
      </c>
      <c r="I9" s="279" t="s">
        <v>889</v>
      </c>
      <c r="J9" s="356" t="s">
        <v>912</v>
      </c>
      <c r="K9" s="282">
        <v>72</v>
      </c>
      <c r="L9" s="279" t="s">
        <v>1052</v>
      </c>
      <c r="M9" s="3"/>
      <c r="N9" s="280">
        <v>30000</v>
      </c>
    </row>
    <row r="10" spans="3:15" s="87" customFormat="1" ht="24" x14ac:dyDescent="0.2">
      <c r="C10" s="386" t="s">
        <v>1127</v>
      </c>
      <c r="D10" s="378" t="s">
        <v>947</v>
      </c>
      <c r="E10" s="356" t="s">
        <v>1423</v>
      </c>
      <c r="F10" s="279">
        <v>1</v>
      </c>
      <c r="G10" s="279" t="s">
        <v>1043</v>
      </c>
      <c r="H10" s="279">
        <v>31</v>
      </c>
      <c r="I10" s="279" t="s">
        <v>1044</v>
      </c>
      <c r="J10" s="356" t="s">
        <v>912</v>
      </c>
      <c r="K10" s="282">
        <v>51</v>
      </c>
      <c r="L10" s="279" t="s">
        <v>1051</v>
      </c>
      <c r="M10" s="3"/>
      <c r="N10" s="280">
        <v>30000</v>
      </c>
    </row>
    <row r="11" spans="3:15" s="87" customFormat="1" ht="24" x14ac:dyDescent="0.2">
      <c r="C11" s="386" t="s">
        <v>1128</v>
      </c>
      <c r="D11" s="378" t="s">
        <v>948</v>
      </c>
      <c r="E11" s="356" t="s">
        <v>1423</v>
      </c>
      <c r="F11" s="279">
        <v>15</v>
      </c>
      <c r="G11" s="279" t="s">
        <v>1044</v>
      </c>
      <c r="H11" s="279">
        <v>19</v>
      </c>
      <c r="I11" s="279" t="s">
        <v>1044</v>
      </c>
      <c r="J11" s="356" t="s">
        <v>912</v>
      </c>
      <c r="K11" s="282">
        <v>71</v>
      </c>
      <c r="L11" s="279" t="s">
        <v>1050</v>
      </c>
      <c r="M11" s="3"/>
      <c r="N11" s="280">
        <v>30000</v>
      </c>
    </row>
    <row r="12" spans="3:15" s="87" customFormat="1" ht="24" x14ac:dyDescent="0.2">
      <c r="C12" s="386" t="s">
        <v>1129</v>
      </c>
      <c r="D12" s="378" t="s">
        <v>949</v>
      </c>
      <c r="E12" s="356" t="s">
        <v>1423</v>
      </c>
      <c r="F12" s="279">
        <v>15</v>
      </c>
      <c r="G12" s="279" t="s">
        <v>1044</v>
      </c>
      <c r="H12" s="279">
        <v>19</v>
      </c>
      <c r="I12" s="279" t="s">
        <v>1044</v>
      </c>
      <c r="J12" s="356" t="s">
        <v>912</v>
      </c>
      <c r="K12" s="282">
        <v>73</v>
      </c>
      <c r="L12" s="279" t="s">
        <v>1049</v>
      </c>
      <c r="M12" s="3"/>
      <c r="N12" s="280">
        <v>2000</v>
      </c>
    </row>
    <row r="13" spans="3:15" s="87" customFormat="1" ht="33.75" x14ac:dyDescent="0.2">
      <c r="C13" s="386" t="s">
        <v>1130</v>
      </c>
      <c r="D13" s="378" t="s">
        <v>950</v>
      </c>
      <c r="E13" s="356" t="s">
        <v>1423</v>
      </c>
      <c r="F13" s="279">
        <v>1</v>
      </c>
      <c r="G13" s="279" t="s">
        <v>886</v>
      </c>
      <c r="H13" s="279">
        <v>30</v>
      </c>
      <c r="I13" s="279" t="s">
        <v>1044</v>
      </c>
      <c r="J13" s="356" t="s">
        <v>912</v>
      </c>
      <c r="K13" s="282">
        <v>415</v>
      </c>
      <c r="L13" s="279" t="s">
        <v>1048</v>
      </c>
      <c r="M13" s="3"/>
      <c r="N13" s="280">
        <v>20000</v>
      </c>
      <c r="O13" s="541"/>
    </row>
    <row r="14" spans="3:15" s="87" customFormat="1" ht="24" x14ac:dyDescent="0.2">
      <c r="C14" s="386" t="s">
        <v>1131</v>
      </c>
      <c r="D14" s="378" t="s">
        <v>1094</v>
      </c>
      <c r="E14" s="356" t="s">
        <v>1423</v>
      </c>
      <c r="F14" s="279">
        <v>1</v>
      </c>
      <c r="G14" s="279" t="s">
        <v>1043</v>
      </c>
      <c r="H14" s="279">
        <v>30</v>
      </c>
      <c r="I14" s="279" t="s">
        <v>1043</v>
      </c>
      <c r="J14" s="356" t="s">
        <v>912</v>
      </c>
      <c r="K14" s="282">
        <v>121</v>
      </c>
      <c r="L14" s="279" t="s">
        <v>1512</v>
      </c>
      <c r="M14" s="3"/>
      <c r="N14" s="280">
        <v>2900</v>
      </c>
    </row>
    <row r="15" spans="3:15" s="87" customFormat="1" ht="36" x14ac:dyDescent="0.2">
      <c r="C15" s="386" t="s">
        <v>1132</v>
      </c>
      <c r="D15" s="378" t="s">
        <v>952</v>
      </c>
      <c r="E15" s="356" t="s">
        <v>1423</v>
      </c>
      <c r="F15" s="279">
        <v>1</v>
      </c>
      <c r="G15" s="279" t="s">
        <v>1043</v>
      </c>
      <c r="H15" s="279">
        <v>31</v>
      </c>
      <c r="I15" s="279" t="s">
        <v>1044</v>
      </c>
      <c r="J15" s="356" t="s">
        <v>912</v>
      </c>
      <c r="K15" s="282">
        <v>189</v>
      </c>
      <c r="L15" s="279" t="s">
        <v>1046</v>
      </c>
      <c r="M15" s="3"/>
      <c r="N15" s="280">
        <v>12000</v>
      </c>
    </row>
    <row r="16" spans="3:15" s="87" customFormat="1" ht="24" x14ac:dyDescent="0.2">
      <c r="C16" s="386" t="s">
        <v>1133</v>
      </c>
      <c r="D16" s="378" t="s">
        <v>953</v>
      </c>
      <c r="E16" s="356" t="s">
        <v>1423</v>
      </c>
      <c r="F16" s="279">
        <v>1</v>
      </c>
      <c r="G16" s="279" t="s">
        <v>1043</v>
      </c>
      <c r="H16" s="279">
        <v>30</v>
      </c>
      <c r="I16" s="279" t="s">
        <v>1044</v>
      </c>
      <c r="J16" s="356" t="s">
        <v>912</v>
      </c>
      <c r="K16" s="282">
        <v>413</v>
      </c>
      <c r="L16" s="279" t="s">
        <v>1093</v>
      </c>
      <c r="M16" s="3"/>
      <c r="N16" s="280">
        <v>30000</v>
      </c>
    </row>
    <row r="17" spans="3:14" s="87" customFormat="1" ht="22.5" x14ac:dyDescent="0.2">
      <c r="C17" s="386" t="s">
        <v>1134</v>
      </c>
      <c r="D17" s="378" t="s">
        <v>954</v>
      </c>
      <c r="E17" s="356" t="s">
        <v>1423</v>
      </c>
      <c r="F17" s="279">
        <v>1</v>
      </c>
      <c r="G17" s="279" t="s">
        <v>1043</v>
      </c>
      <c r="H17" s="279">
        <v>31</v>
      </c>
      <c r="I17" s="279" t="s">
        <v>1044</v>
      </c>
      <c r="J17" s="356" t="s">
        <v>912</v>
      </c>
      <c r="K17" s="282">
        <v>11</v>
      </c>
      <c r="L17" s="279" t="s">
        <v>1053</v>
      </c>
      <c r="M17" s="3"/>
      <c r="N17" s="280">
        <v>15000</v>
      </c>
    </row>
    <row r="18" spans="3:14" s="87" customFormat="1" ht="33.75" x14ac:dyDescent="0.2">
      <c r="C18" s="386" t="s">
        <v>1135</v>
      </c>
      <c r="D18" s="378" t="s">
        <v>955</v>
      </c>
      <c r="E18" s="356" t="s">
        <v>1423</v>
      </c>
      <c r="F18" s="279">
        <v>1</v>
      </c>
      <c r="G18" s="279" t="s">
        <v>1043</v>
      </c>
      <c r="H18" s="279">
        <v>31</v>
      </c>
      <c r="I18" s="279" t="s">
        <v>1044</v>
      </c>
      <c r="J18" s="356" t="s">
        <v>912</v>
      </c>
      <c r="K18" s="282">
        <v>195</v>
      </c>
      <c r="L18" s="279" t="s">
        <v>85</v>
      </c>
      <c r="M18" s="3"/>
      <c r="N18" s="280">
        <v>7000</v>
      </c>
    </row>
    <row r="19" spans="3:14" s="87" customFormat="1" ht="22.5" x14ac:dyDescent="0.2">
      <c r="C19" s="386" t="s">
        <v>1136</v>
      </c>
      <c r="D19" s="378" t="s">
        <v>956</v>
      </c>
      <c r="E19" s="356" t="s">
        <v>1423</v>
      </c>
      <c r="F19" s="279">
        <v>1</v>
      </c>
      <c r="G19" s="279" t="s">
        <v>1043</v>
      </c>
      <c r="H19" s="279">
        <v>31</v>
      </c>
      <c r="I19" s="279" t="s">
        <v>1044</v>
      </c>
      <c r="J19" s="356" t="s">
        <v>912</v>
      </c>
      <c r="K19" s="282">
        <v>111</v>
      </c>
      <c r="L19" s="279" t="s">
        <v>64</v>
      </c>
      <c r="M19" s="3"/>
      <c r="N19" s="280">
        <v>4800</v>
      </c>
    </row>
    <row r="20" spans="3:14" s="87" customFormat="1" ht="24" x14ac:dyDescent="0.2">
      <c r="C20" s="386" t="s">
        <v>1137</v>
      </c>
      <c r="D20" s="378" t="s">
        <v>957</v>
      </c>
      <c r="E20" s="356" t="s">
        <v>1423</v>
      </c>
      <c r="F20" s="279">
        <v>1</v>
      </c>
      <c r="G20" s="279" t="s">
        <v>1043</v>
      </c>
      <c r="H20" s="279">
        <v>31</v>
      </c>
      <c r="I20" s="279" t="s">
        <v>1044</v>
      </c>
      <c r="J20" s="356" t="s">
        <v>912</v>
      </c>
      <c r="K20" s="282">
        <v>113</v>
      </c>
      <c r="L20" s="279" t="s">
        <v>1092</v>
      </c>
      <c r="M20" s="3"/>
      <c r="N20" s="280">
        <v>24000</v>
      </c>
    </row>
    <row r="21" spans="3:14" s="87" customFormat="1" ht="24" x14ac:dyDescent="0.2">
      <c r="C21" s="386" t="s">
        <v>1138</v>
      </c>
      <c r="D21" s="378" t="s">
        <v>958</v>
      </c>
      <c r="E21" s="356" t="s">
        <v>1423</v>
      </c>
      <c r="F21" s="279">
        <v>1</v>
      </c>
      <c r="G21" s="279" t="s">
        <v>1043</v>
      </c>
      <c r="H21" s="279">
        <v>31</v>
      </c>
      <c r="I21" s="279" t="s">
        <v>1044</v>
      </c>
      <c r="J21" s="356" t="s">
        <v>912</v>
      </c>
      <c r="K21" s="282">
        <v>114</v>
      </c>
      <c r="L21" s="279" t="s">
        <v>1091</v>
      </c>
      <c r="M21" s="3"/>
      <c r="N21" s="280">
        <v>500</v>
      </c>
    </row>
    <row r="22" spans="3:14" s="87" customFormat="1" ht="33.75" x14ac:dyDescent="0.2">
      <c r="C22" s="386" t="s">
        <v>1139</v>
      </c>
      <c r="D22" s="378" t="s">
        <v>959</v>
      </c>
      <c r="E22" s="356" t="s">
        <v>1423</v>
      </c>
      <c r="F22" s="279">
        <v>1</v>
      </c>
      <c r="G22" s="279" t="s">
        <v>1043</v>
      </c>
      <c r="H22" s="279">
        <v>31</v>
      </c>
      <c r="I22" s="279" t="s">
        <v>1044</v>
      </c>
      <c r="J22" s="356" t="s">
        <v>912</v>
      </c>
      <c r="K22" s="282">
        <v>151</v>
      </c>
      <c r="L22" s="279" t="s">
        <v>1090</v>
      </c>
      <c r="M22" s="3"/>
      <c r="N22" s="280">
        <v>66000</v>
      </c>
    </row>
    <row r="23" spans="3:14" s="87" customFormat="1" ht="33.75" x14ac:dyDescent="0.2">
      <c r="C23" s="386" t="s">
        <v>1140</v>
      </c>
      <c r="D23" s="378" t="s">
        <v>960</v>
      </c>
      <c r="E23" s="356" t="s">
        <v>1423</v>
      </c>
      <c r="F23" s="279">
        <v>1</v>
      </c>
      <c r="G23" s="279" t="s">
        <v>1043</v>
      </c>
      <c r="H23" s="279">
        <v>31</v>
      </c>
      <c r="I23" s="279" t="s">
        <v>1044</v>
      </c>
      <c r="J23" s="356" t="s">
        <v>912</v>
      </c>
      <c r="K23" s="282">
        <v>195</v>
      </c>
      <c r="L23" s="279" t="s">
        <v>85</v>
      </c>
      <c r="M23" s="3"/>
      <c r="N23" s="280">
        <v>2415</v>
      </c>
    </row>
    <row r="24" spans="3:14" s="87" customFormat="1" ht="36" x14ac:dyDescent="0.2">
      <c r="C24" s="386" t="s">
        <v>1141</v>
      </c>
      <c r="D24" s="378" t="s">
        <v>961</v>
      </c>
      <c r="E24" s="356" t="s">
        <v>1423</v>
      </c>
      <c r="F24" s="279">
        <v>1</v>
      </c>
      <c r="G24" s="279" t="s">
        <v>1043</v>
      </c>
      <c r="H24" s="279">
        <v>31</v>
      </c>
      <c r="I24" s="279" t="s">
        <v>1044</v>
      </c>
      <c r="J24" s="356" t="s">
        <v>912</v>
      </c>
      <c r="K24" s="282">
        <v>134</v>
      </c>
      <c r="L24" s="279" t="s">
        <v>1072</v>
      </c>
      <c r="M24" s="3"/>
      <c r="N24" s="280">
        <v>3000</v>
      </c>
    </row>
    <row r="25" spans="3:14" s="87" customFormat="1" ht="24" x14ac:dyDescent="0.2">
      <c r="C25" s="386" t="s">
        <v>1142</v>
      </c>
      <c r="D25" s="539" t="s">
        <v>962</v>
      </c>
      <c r="E25" s="356" t="s">
        <v>1423</v>
      </c>
      <c r="F25" s="279">
        <v>1</v>
      </c>
      <c r="G25" s="279" t="s">
        <v>1043</v>
      </c>
      <c r="H25" s="279">
        <v>15</v>
      </c>
      <c r="I25" s="279" t="s">
        <v>1044</v>
      </c>
      <c r="J25" s="356" t="s">
        <v>912</v>
      </c>
      <c r="K25" s="282">
        <v>197</v>
      </c>
      <c r="L25" s="279" t="s">
        <v>1089</v>
      </c>
      <c r="M25" s="3"/>
      <c r="N25" s="280">
        <v>300</v>
      </c>
    </row>
    <row r="26" spans="3:14" s="87" customFormat="1" ht="56.25" x14ac:dyDescent="0.2">
      <c r="C26" s="386" t="s">
        <v>791</v>
      </c>
      <c r="D26" s="378" t="s">
        <v>963</v>
      </c>
      <c r="E26" s="356" t="s">
        <v>1423</v>
      </c>
      <c r="F26" s="279">
        <v>1</v>
      </c>
      <c r="G26" s="279" t="s">
        <v>1043</v>
      </c>
      <c r="H26" s="279">
        <v>30</v>
      </c>
      <c r="I26" s="279" t="s">
        <v>1044</v>
      </c>
      <c r="J26" s="356" t="s">
        <v>912</v>
      </c>
      <c r="K26" s="282">
        <v>115</v>
      </c>
      <c r="L26" s="279" t="s">
        <v>1088</v>
      </c>
      <c r="M26" s="3"/>
      <c r="N26" s="280">
        <v>600</v>
      </c>
    </row>
    <row r="27" spans="3:14" s="87" customFormat="1" ht="33.75" x14ac:dyDescent="0.2">
      <c r="C27" s="386" t="s">
        <v>1143</v>
      </c>
      <c r="D27" s="378" t="s">
        <v>993</v>
      </c>
      <c r="E27" s="356" t="s">
        <v>1423</v>
      </c>
      <c r="F27" s="279">
        <v>1</v>
      </c>
      <c r="G27" s="279" t="s">
        <v>1043</v>
      </c>
      <c r="H27" s="279">
        <v>31</v>
      </c>
      <c r="I27" s="279" t="s">
        <v>1044</v>
      </c>
      <c r="J27" s="356" t="s">
        <v>912</v>
      </c>
      <c r="K27" s="282">
        <v>195</v>
      </c>
      <c r="L27" s="279" t="s">
        <v>1078</v>
      </c>
      <c r="M27" s="3"/>
      <c r="N27" s="280">
        <v>2500</v>
      </c>
    </row>
    <row r="28" spans="3:14" s="87" customFormat="1" ht="36" x14ac:dyDescent="0.2">
      <c r="C28" s="386" t="s">
        <v>1144</v>
      </c>
      <c r="D28" s="539" t="s">
        <v>998</v>
      </c>
      <c r="E28" s="356" t="s">
        <v>1423</v>
      </c>
      <c r="F28" s="279">
        <v>1</v>
      </c>
      <c r="G28" s="279" t="s">
        <v>1043</v>
      </c>
      <c r="H28" s="279">
        <v>31</v>
      </c>
      <c r="I28" s="279" t="s">
        <v>1044</v>
      </c>
      <c r="J28" s="356" t="s">
        <v>912</v>
      </c>
      <c r="K28" s="282">
        <v>195</v>
      </c>
      <c r="L28" s="279" t="s">
        <v>1073</v>
      </c>
      <c r="M28" s="3"/>
      <c r="N28" s="280">
        <v>3000</v>
      </c>
    </row>
    <row r="29" spans="3:14" s="87" customFormat="1" ht="48" x14ac:dyDescent="0.2">
      <c r="C29" s="386" t="s">
        <v>1145</v>
      </c>
      <c r="D29" s="378" t="s">
        <v>999</v>
      </c>
      <c r="E29" s="356" t="s">
        <v>1423</v>
      </c>
      <c r="F29" s="279">
        <v>1</v>
      </c>
      <c r="G29" s="279" t="s">
        <v>1043</v>
      </c>
      <c r="H29" s="279">
        <v>30</v>
      </c>
      <c r="I29" s="279" t="s">
        <v>887</v>
      </c>
      <c r="J29" s="356" t="s">
        <v>912</v>
      </c>
      <c r="K29" s="282">
        <v>211</v>
      </c>
      <c r="L29" s="279" t="s">
        <v>1064</v>
      </c>
      <c r="M29" s="3"/>
      <c r="N29" s="280">
        <v>3000</v>
      </c>
    </row>
    <row r="30" spans="3:14" s="87" customFormat="1" ht="45" x14ac:dyDescent="0.2">
      <c r="C30" s="386" t="s">
        <v>1146</v>
      </c>
      <c r="D30" s="378" t="s">
        <v>1000</v>
      </c>
      <c r="E30" s="356" t="s">
        <v>1423</v>
      </c>
      <c r="F30" s="279">
        <v>1</v>
      </c>
      <c r="G30" s="279" t="s">
        <v>1043</v>
      </c>
      <c r="H30" s="279">
        <v>30</v>
      </c>
      <c r="I30" s="279" t="s">
        <v>887</v>
      </c>
      <c r="J30" s="356" t="s">
        <v>912</v>
      </c>
      <c r="K30" s="282">
        <v>268</v>
      </c>
      <c r="L30" s="279" t="s">
        <v>1062</v>
      </c>
      <c r="M30" s="3"/>
      <c r="N30" s="280">
        <v>1300</v>
      </c>
    </row>
    <row r="31" spans="3:14" s="87" customFormat="1" ht="24" x14ac:dyDescent="0.2">
      <c r="C31" s="386" t="s">
        <v>1147</v>
      </c>
      <c r="D31" s="378" t="s">
        <v>1001</v>
      </c>
      <c r="E31" s="356" t="s">
        <v>1423</v>
      </c>
      <c r="F31" s="279">
        <v>1</v>
      </c>
      <c r="G31" s="279" t="s">
        <v>1043</v>
      </c>
      <c r="H31" s="279">
        <v>30</v>
      </c>
      <c r="I31" s="279" t="s">
        <v>887</v>
      </c>
      <c r="J31" s="356" t="s">
        <v>912</v>
      </c>
      <c r="K31" s="282">
        <v>211</v>
      </c>
      <c r="L31" s="279" t="s">
        <v>1064</v>
      </c>
      <c r="M31" s="3"/>
      <c r="N31" s="280">
        <v>675</v>
      </c>
    </row>
    <row r="32" spans="3:14" s="87" customFormat="1" ht="45" x14ac:dyDescent="0.2">
      <c r="C32" s="386" t="s">
        <v>1148</v>
      </c>
      <c r="D32" s="378" t="s">
        <v>1002</v>
      </c>
      <c r="E32" s="356" t="s">
        <v>1423</v>
      </c>
      <c r="F32" s="279">
        <v>1</v>
      </c>
      <c r="G32" s="279" t="s">
        <v>1043</v>
      </c>
      <c r="H32" s="279">
        <v>30</v>
      </c>
      <c r="I32" s="279" t="s">
        <v>887</v>
      </c>
      <c r="J32" s="356" t="s">
        <v>912</v>
      </c>
      <c r="K32" s="282">
        <v>194</v>
      </c>
      <c r="L32" s="355" t="s">
        <v>83</v>
      </c>
      <c r="M32" s="3"/>
      <c r="N32" s="280">
        <v>675</v>
      </c>
    </row>
    <row r="33" spans="3:14" s="87" customFormat="1" ht="24" x14ac:dyDescent="0.2">
      <c r="C33" s="386" t="s">
        <v>1149</v>
      </c>
      <c r="D33" s="415" t="s">
        <v>969</v>
      </c>
      <c r="E33" s="356" t="s">
        <v>1423</v>
      </c>
      <c r="F33" s="279">
        <v>1</v>
      </c>
      <c r="G33" s="279" t="s">
        <v>1043</v>
      </c>
      <c r="H33" s="279">
        <v>30</v>
      </c>
      <c r="I33" s="279" t="s">
        <v>923</v>
      </c>
      <c r="J33" s="356" t="s">
        <v>912</v>
      </c>
      <c r="K33" s="282">
        <v>241</v>
      </c>
      <c r="L33" s="279" t="s">
        <v>97</v>
      </c>
      <c r="M33" s="3"/>
      <c r="N33" s="280">
        <v>3500</v>
      </c>
    </row>
    <row r="34" spans="3:14" s="87" customFormat="1" ht="33.75" x14ac:dyDescent="0.2">
      <c r="C34" s="386" t="s">
        <v>1150</v>
      </c>
      <c r="D34" s="415" t="s">
        <v>977</v>
      </c>
      <c r="E34" s="356" t="s">
        <v>1423</v>
      </c>
      <c r="F34" s="279">
        <v>1</v>
      </c>
      <c r="G34" s="279" t="s">
        <v>1043</v>
      </c>
      <c r="H34" s="279">
        <v>30</v>
      </c>
      <c r="I34" s="279" t="s">
        <v>923</v>
      </c>
      <c r="J34" s="356" t="s">
        <v>912</v>
      </c>
      <c r="K34" s="282">
        <v>267</v>
      </c>
      <c r="L34" s="279" t="s">
        <v>1084</v>
      </c>
      <c r="M34" s="3"/>
      <c r="N34" s="280">
        <v>3500</v>
      </c>
    </row>
    <row r="35" spans="3:14" s="87" customFormat="1" ht="24" x14ac:dyDescent="0.2">
      <c r="C35" s="386" t="s">
        <v>1151</v>
      </c>
      <c r="D35" s="415" t="s">
        <v>971</v>
      </c>
      <c r="E35" s="356" t="s">
        <v>1423</v>
      </c>
      <c r="F35" s="279">
        <v>1</v>
      </c>
      <c r="G35" s="279" t="s">
        <v>1043</v>
      </c>
      <c r="H35" s="279">
        <v>30</v>
      </c>
      <c r="I35" s="279" t="s">
        <v>923</v>
      </c>
      <c r="J35" s="356" t="s">
        <v>912</v>
      </c>
      <c r="K35" s="282">
        <v>243</v>
      </c>
      <c r="L35" s="279" t="s">
        <v>1087</v>
      </c>
      <c r="M35" s="3"/>
      <c r="N35" s="280">
        <v>2500</v>
      </c>
    </row>
    <row r="36" spans="3:14" s="87" customFormat="1" ht="45" x14ac:dyDescent="0.2">
      <c r="C36" s="386" t="s">
        <v>1152</v>
      </c>
      <c r="D36" s="378" t="s">
        <v>972</v>
      </c>
      <c r="E36" s="356" t="s">
        <v>1423</v>
      </c>
      <c r="F36" s="279">
        <v>1</v>
      </c>
      <c r="G36" s="279" t="s">
        <v>1043</v>
      </c>
      <c r="H36" s="279">
        <v>30</v>
      </c>
      <c r="I36" s="279" t="s">
        <v>923</v>
      </c>
      <c r="J36" s="356" t="s">
        <v>912</v>
      </c>
      <c r="K36" s="282">
        <v>268</v>
      </c>
      <c r="L36" s="279" t="s">
        <v>1062</v>
      </c>
      <c r="M36" s="3"/>
      <c r="N36" s="280">
        <v>1200</v>
      </c>
    </row>
    <row r="37" spans="3:14" s="87" customFormat="1" ht="45" x14ac:dyDescent="0.2">
      <c r="C37" s="386" t="s">
        <v>1153</v>
      </c>
      <c r="D37" s="378" t="s">
        <v>1582</v>
      </c>
      <c r="E37" s="356" t="s">
        <v>1423</v>
      </c>
      <c r="F37" s="279">
        <v>1</v>
      </c>
      <c r="G37" s="279" t="s">
        <v>1043</v>
      </c>
      <c r="H37" s="279">
        <v>30</v>
      </c>
      <c r="I37" s="279" t="s">
        <v>923</v>
      </c>
      <c r="J37" s="356" t="s">
        <v>912</v>
      </c>
      <c r="K37" s="282">
        <v>292</v>
      </c>
      <c r="L37" s="279" t="s">
        <v>1086</v>
      </c>
      <c r="M37" s="3"/>
      <c r="N37" s="280">
        <v>4000</v>
      </c>
    </row>
    <row r="38" spans="3:14" s="87" customFormat="1" ht="22.5" x14ac:dyDescent="0.2">
      <c r="C38" s="386" t="s">
        <v>1154</v>
      </c>
      <c r="D38" s="378" t="s">
        <v>1004</v>
      </c>
      <c r="E38" s="356" t="s">
        <v>1423</v>
      </c>
      <c r="F38" s="279">
        <v>1</v>
      </c>
      <c r="G38" s="279" t="s">
        <v>1043</v>
      </c>
      <c r="H38" s="279">
        <v>31</v>
      </c>
      <c r="I38" s="279" t="s">
        <v>1044</v>
      </c>
      <c r="J38" s="356" t="s">
        <v>912</v>
      </c>
      <c r="K38" s="282">
        <v>199</v>
      </c>
      <c r="L38" s="279" t="s">
        <v>89</v>
      </c>
      <c r="M38" s="3"/>
      <c r="N38" s="280">
        <v>600</v>
      </c>
    </row>
    <row r="39" spans="3:14" s="87" customFormat="1" ht="45" x14ac:dyDescent="0.2">
      <c r="C39" s="386" t="s">
        <v>1155</v>
      </c>
      <c r="D39" s="378" t="s">
        <v>974</v>
      </c>
      <c r="E39" s="356" t="s">
        <v>1423</v>
      </c>
      <c r="F39" s="279">
        <v>1</v>
      </c>
      <c r="G39" s="279" t="s">
        <v>1043</v>
      </c>
      <c r="H39" s="279">
        <v>30</v>
      </c>
      <c r="I39" s="279" t="s">
        <v>923</v>
      </c>
      <c r="J39" s="356" t="s">
        <v>912</v>
      </c>
      <c r="K39" s="282">
        <v>168</v>
      </c>
      <c r="L39" s="279" t="s">
        <v>1085</v>
      </c>
      <c r="M39" s="3"/>
      <c r="N39" s="280">
        <v>1000</v>
      </c>
    </row>
    <row r="40" spans="3:14" s="87" customFormat="1" ht="45" x14ac:dyDescent="0.2">
      <c r="C40" s="386" t="s">
        <v>1156</v>
      </c>
      <c r="D40" s="539" t="s">
        <v>979</v>
      </c>
      <c r="E40" s="356" t="s">
        <v>1423</v>
      </c>
      <c r="F40" s="279">
        <v>1</v>
      </c>
      <c r="G40" s="279" t="s">
        <v>929</v>
      </c>
      <c r="H40" s="279">
        <v>28</v>
      </c>
      <c r="I40" s="279" t="s">
        <v>929</v>
      </c>
      <c r="J40" s="356" t="s">
        <v>912</v>
      </c>
      <c r="K40" s="395">
        <v>122</v>
      </c>
      <c r="L40" s="279" t="s">
        <v>1083</v>
      </c>
      <c r="M40" s="356"/>
      <c r="N40" s="396">
        <v>1000</v>
      </c>
    </row>
    <row r="41" spans="3:14" s="87" customFormat="1" ht="45" x14ac:dyDescent="0.2">
      <c r="C41" s="386" t="s">
        <v>1157</v>
      </c>
      <c r="D41" s="378" t="s">
        <v>981</v>
      </c>
      <c r="E41" s="356" t="s">
        <v>1423</v>
      </c>
      <c r="F41" s="279">
        <v>1</v>
      </c>
      <c r="G41" s="279" t="s">
        <v>929</v>
      </c>
      <c r="H41" s="279">
        <v>30</v>
      </c>
      <c r="I41" s="279" t="s">
        <v>890</v>
      </c>
      <c r="J41" s="356" t="s">
        <v>912</v>
      </c>
      <c r="K41" s="282">
        <v>122</v>
      </c>
      <c r="L41" s="279" t="s">
        <v>1083</v>
      </c>
      <c r="M41" s="3"/>
      <c r="N41" s="280">
        <v>1500</v>
      </c>
    </row>
    <row r="42" spans="3:14" s="87" customFormat="1" ht="36" x14ac:dyDescent="0.2">
      <c r="C42" s="386" t="s">
        <v>1158</v>
      </c>
      <c r="D42" s="540" t="s">
        <v>1018</v>
      </c>
      <c r="E42" s="356" t="s">
        <v>1423</v>
      </c>
      <c r="F42" s="279">
        <v>1</v>
      </c>
      <c r="G42" s="279" t="s">
        <v>929</v>
      </c>
      <c r="H42" s="279">
        <v>30</v>
      </c>
      <c r="I42" s="279" t="s">
        <v>923</v>
      </c>
      <c r="J42" s="356" t="s">
        <v>912</v>
      </c>
      <c r="K42" s="282">
        <v>182</v>
      </c>
      <c r="L42" s="279" t="s">
        <v>1065</v>
      </c>
      <c r="M42" s="3"/>
      <c r="N42" s="280">
        <v>900</v>
      </c>
    </row>
    <row r="43" spans="3:14" s="87" customFormat="1" ht="36" x14ac:dyDescent="0.2">
      <c r="C43" s="386" t="s">
        <v>1159</v>
      </c>
      <c r="D43" s="378" t="s">
        <v>1009</v>
      </c>
      <c r="E43" s="356" t="s">
        <v>1423</v>
      </c>
      <c r="F43" s="279">
        <v>1</v>
      </c>
      <c r="G43" s="279" t="s">
        <v>929</v>
      </c>
      <c r="H43" s="279">
        <v>15</v>
      </c>
      <c r="I43" s="279" t="s">
        <v>1044</v>
      </c>
      <c r="J43" s="356" t="s">
        <v>912</v>
      </c>
      <c r="K43" s="282">
        <v>142</v>
      </c>
      <c r="L43" s="279" t="s">
        <v>74</v>
      </c>
      <c r="M43" s="3"/>
      <c r="N43" s="280">
        <v>1400</v>
      </c>
    </row>
    <row r="44" spans="3:14" s="87" customFormat="1" ht="24" x14ac:dyDescent="0.2">
      <c r="C44" s="386" t="s">
        <v>1160</v>
      </c>
      <c r="D44" s="378" t="s">
        <v>1010</v>
      </c>
      <c r="E44" s="356" t="s">
        <v>1423</v>
      </c>
      <c r="F44" s="279">
        <v>1</v>
      </c>
      <c r="G44" s="279" t="s">
        <v>929</v>
      </c>
      <c r="H44" s="279">
        <v>15</v>
      </c>
      <c r="I44" s="279" t="s">
        <v>1044</v>
      </c>
      <c r="J44" s="356" t="s">
        <v>912</v>
      </c>
      <c r="K44" s="282">
        <v>189</v>
      </c>
      <c r="L44" s="279" t="s">
        <v>1046</v>
      </c>
      <c r="M44" s="3"/>
      <c r="N44" s="280">
        <v>10000</v>
      </c>
    </row>
    <row r="45" spans="3:14" s="87" customFormat="1" ht="24" x14ac:dyDescent="0.2">
      <c r="C45" s="386" t="s">
        <v>1161</v>
      </c>
      <c r="D45" s="378" t="s">
        <v>1008</v>
      </c>
      <c r="E45" s="356" t="s">
        <v>1423</v>
      </c>
      <c r="F45" s="279">
        <v>21</v>
      </c>
      <c r="G45" s="279" t="s">
        <v>929</v>
      </c>
      <c r="H45" s="279">
        <v>31</v>
      </c>
      <c r="I45" s="279" t="s">
        <v>1044</v>
      </c>
      <c r="J45" s="356" t="s">
        <v>912</v>
      </c>
      <c r="K45" s="282">
        <v>183</v>
      </c>
      <c r="L45" s="279" t="s">
        <v>1071</v>
      </c>
      <c r="M45" s="3"/>
      <c r="N45" s="280">
        <v>800</v>
      </c>
    </row>
    <row r="46" spans="3:14" s="87" customFormat="1" ht="45" x14ac:dyDescent="0.2">
      <c r="C46" s="386" t="s">
        <v>1162</v>
      </c>
      <c r="D46" s="378" t="s">
        <v>982</v>
      </c>
      <c r="E46" s="356" t="s">
        <v>1423</v>
      </c>
      <c r="F46" s="279">
        <v>1</v>
      </c>
      <c r="G46" s="279" t="s">
        <v>929</v>
      </c>
      <c r="H46" s="279">
        <v>31</v>
      </c>
      <c r="I46" s="279" t="s">
        <v>1044</v>
      </c>
      <c r="J46" s="356" t="s">
        <v>912</v>
      </c>
      <c r="K46" s="282">
        <v>122</v>
      </c>
      <c r="L46" s="279" t="s">
        <v>1083</v>
      </c>
      <c r="M46" s="3"/>
      <c r="N46" s="280">
        <v>200</v>
      </c>
    </row>
    <row r="47" spans="3:14" s="87" customFormat="1" ht="45" x14ac:dyDescent="0.2">
      <c r="C47" s="386" t="s">
        <v>1163</v>
      </c>
      <c r="D47" s="378" t="s">
        <v>994</v>
      </c>
      <c r="E47" s="356" t="s">
        <v>1423</v>
      </c>
      <c r="F47" s="279">
        <v>1</v>
      </c>
      <c r="G47" s="279" t="s">
        <v>877</v>
      </c>
      <c r="H47" s="279">
        <v>30</v>
      </c>
      <c r="I47" s="279" t="s">
        <v>887</v>
      </c>
      <c r="J47" s="356" t="s">
        <v>912</v>
      </c>
      <c r="K47" s="282">
        <v>249</v>
      </c>
      <c r="L47" s="279" t="s">
        <v>1077</v>
      </c>
      <c r="M47" s="3"/>
      <c r="N47" s="280">
        <v>1400</v>
      </c>
    </row>
    <row r="48" spans="3:14" s="87" customFormat="1" ht="22.5" x14ac:dyDescent="0.2">
      <c r="C48" s="386" t="s">
        <v>1164</v>
      </c>
      <c r="D48" s="372" t="s">
        <v>1532</v>
      </c>
      <c r="E48" s="356" t="s">
        <v>1423</v>
      </c>
      <c r="F48" s="279">
        <v>1</v>
      </c>
      <c r="G48" s="279" t="s">
        <v>877</v>
      </c>
      <c r="H48" s="279">
        <v>30</v>
      </c>
      <c r="I48" s="279" t="s">
        <v>923</v>
      </c>
      <c r="J48" s="356" t="s">
        <v>912</v>
      </c>
      <c r="K48" s="283">
        <v>189</v>
      </c>
      <c r="L48" s="279" t="s">
        <v>1046</v>
      </c>
      <c r="M48" s="3"/>
      <c r="N48" s="420">
        <v>6000</v>
      </c>
    </row>
    <row r="49" spans="3:14" s="87" customFormat="1" ht="56.25" x14ac:dyDescent="0.2">
      <c r="C49" s="386" t="s">
        <v>1165</v>
      </c>
      <c r="D49" s="378" t="s">
        <v>997</v>
      </c>
      <c r="E49" s="356" t="s">
        <v>1423</v>
      </c>
      <c r="F49" s="279">
        <v>1</v>
      </c>
      <c r="G49" s="279" t="s">
        <v>882</v>
      </c>
      <c r="H49" s="279">
        <v>30</v>
      </c>
      <c r="I49" s="279" t="s">
        <v>882</v>
      </c>
      <c r="J49" s="356" t="s">
        <v>912</v>
      </c>
      <c r="K49" s="282">
        <v>472</v>
      </c>
      <c r="L49" s="279" t="s">
        <v>1074</v>
      </c>
      <c r="M49" s="3"/>
      <c r="N49" s="280">
        <v>10000</v>
      </c>
    </row>
    <row r="50" spans="3:14" s="87" customFormat="1" ht="45" x14ac:dyDescent="0.2">
      <c r="C50" s="386" t="s">
        <v>1166</v>
      </c>
      <c r="D50" s="378" t="s">
        <v>1098</v>
      </c>
      <c r="E50" s="356" t="s">
        <v>1423</v>
      </c>
      <c r="F50" s="279">
        <v>1</v>
      </c>
      <c r="G50" s="279" t="s">
        <v>882</v>
      </c>
      <c r="H50" s="279">
        <v>30</v>
      </c>
      <c r="I50" s="279" t="s">
        <v>890</v>
      </c>
      <c r="J50" s="356" t="s">
        <v>912</v>
      </c>
      <c r="K50" s="282">
        <v>297</v>
      </c>
      <c r="L50" s="279" t="s">
        <v>1541</v>
      </c>
      <c r="M50" s="3"/>
      <c r="N50" s="280">
        <v>600</v>
      </c>
    </row>
    <row r="51" spans="3:14" s="87" customFormat="1" ht="36" x14ac:dyDescent="0.2">
      <c r="C51" s="386" t="s">
        <v>1167</v>
      </c>
      <c r="D51" s="378" t="s">
        <v>1095</v>
      </c>
      <c r="E51" s="356" t="s">
        <v>1423</v>
      </c>
      <c r="F51" s="279">
        <v>1</v>
      </c>
      <c r="G51" s="279" t="s">
        <v>882</v>
      </c>
      <c r="H51" s="279">
        <v>30</v>
      </c>
      <c r="I51" s="279" t="s">
        <v>890</v>
      </c>
      <c r="J51" s="356" t="s">
        <v>912</v>
      </c>
      <c r="K51" s="282">
        <v>121</v>
      </c>
      <c r="L51" s="279" t="s">
        <v>1512</v>
      </c>
      <c r="M51" s="3"/>
      <c r="N51" s="280">
        <v>2000</v>
      </c>
    </row>
    <row r="52" spans="3:14" s="87" customFormat="1" ht="36" x14ac:dyDescent="0.2">
      <c r="C52" s="386" t="s">
        <v>1168</v>
      </c>
      <c r="D52" s="378" t="s">
        <v>995</v>
      </c>
      <c r="E52" s="356" t="s">
        <v>1423</v>
      </c>
      <c r="F52" s="279">
        <v>1</v>
      </c>
      <c r="G52" s="279" t="s">
        <v>882</v>
      </c>
      <c r="H52" s="279">
        <v>30</v>
      </c>
      <c r="I52" s="279" t="s">
        <v>887</v>
      </c>
      <c r="J52" s="356" t="s">
        <v>912</v>
      </c>
      <c r="K52" s="282">
        <v>283</v>
      </c>
      <c r="L52" s="279" t="s">
        <v>110</v>
      </c>
      <c r="M52" s="3"/>
      <c r="N52" s="280">
        <v>300</v>
      </c>
    </row>
    <row r="53" spans="3:14" s="87" customFormat="1" ht="56.25" x14ac:dyDescent="0.2">
      <c r="C53" s="386" t="s">
        <v>1169</v>
      </c>
      <c r="D53" s="372" t="s">
        <v>1531</v>
      </c>
      <c r="E53" s="356" t="s">
        <v>1423</v>
      </c>
      <c r="F53" s="279">
        <v>1</v>
      </c>
      <c r="G53" s="279" t="s">
        <v>882</v>
      </c>
      <c r="H53" s="279">
        <v>30</v>
      </c>
      <c r="I53" s="279" t="s">
        <v>923</v>
      </c>
      <c r="J53" s="356" t="s">
        <v>912</v>
      </c>
      <c r="K53" s="283">
        <v>164</v>
      </c>
      <c r="L53" s="279" t="s">
        <v>1063</v>
      </c>
      <c r="M53" s="3"/>
      <c r="N53" s="343">
        <v>9000</v>
      </c>
    </row>
    <row r="54" spans="3:14" s="87" customFormat="1" ht="45" x14ac:dyDescent="0.2">
      <c r="C54" s="386" t="s">
        <v>1170</v>
      </c>
      <c r="D54" s="372" t="s">
        <v>1526</v>
      </c>
      <c r="E54" s="356" t="s">
        <v>1423</v>
      </c>
      <c r="F54" s="279">
        <v>1</v>
      </c>
      <c r="G54" s="279" t="s">
        <v>882</v>
      </c>
      <c r="H54" s="279">
        <v>30</v>
      </c>
      <c r="I54" s="279" t="s">
        <v>923</v>
      </c>
      <c r="J54" s="356" t="s">
        <v>912</v>
      </c>
      <c r="K54" s="283">
        <v>122</v>
      </c>
      <c r="L54" s="279" t="s">
        <v>1083</v>
      </c>
      <c r="M54" s="3"/>
      <c r="N54" s="343">
        <v>1000</v>
      </c>
    </row>
    <row r="55" spans="3:14" s="87" customFormat="1" ht="45" x14ac:dyDescent="0.2">
      <c r="C55" s="386" t="s">
        <v>1171</v>
      </c>
      <c r="D55" s="378" t="s">
        <v>951</v>
      </c>
      <c r="E55" s="356" t="s">
        <v>1423</v>
      </c>
      <c r="F55" s="279">
        <v>1</v>
      </c>
      <c r="G55" s="279" t="s">
        <v>882</v>
      </c>
      <c r="H55" s="279">
        <v>31</v>
      </c>
      <c r="I55" s="279" t="s">
        <v>1044</v>
      </c>
      <c r="J55" s="356" t="s">
        <v>912</v>
      </c>
      <c r="K55" s="282">
        <v>29</v>
      </c>
      <c r="L55" s="279" t="s">
        <v>1047</v>
      </c>
      <c r="M55" s="3"/>
      <c r="N55" s="280">
        <v>75000</v>
      </c>
    </row>
    <row r="56" spans="3:14" s="87" customFormat="1" ht="36" x14ac:dyDescent="0.2">
      <c r="C56" s="386" t="s">
        <v>1172</v>
      </c>
      <c r="D56" s="378" t="s">
        <v>1012</v>
      </c>
      <c r="E56" s="356" t="s">
        <v>1423</v>
      </c>
      <c r="F56" s="279">
        <v>1</v>
      </c>
      <c r="G56" s="279" t="s">
        <v>882</v>
      </c>
      <c r="H56" s="279">
        <v>15</v>
      </c>
      <c r="I56" s="279" t="s">
        <v>1044</v>
      </c>
      <c r="J56" s="356" t="s">
        <v>912</v>
      </c>
      <c r="K56" s="282">
        <v>141</v>
      </c>
      <c r="L56" s="279" t="s">
        <v>1070</v>
      </c>
      <c r="M56" s="3"/>
      <c r="N56" s="280">
        <v>3000</v>
      </c>
    </row>
    <row r="57" spans="3:14" s="87" customFormat="1" ht="45" x14ac:dyDescent="0.2">
      <c r="C57" s="386" t="s">
        <v>1173</v>
      </c>
      <c r="D57" s="378" t="s">
        <v>1031</v>
      </c>
      <c r="E57" s="356" t="s">
        <v>1423</v>
      </c>
      <c r="F57" s="279">
        <v>1</v>
      </c>
      <c r="G57" s="279" t="s">
        <v>876</v>
      </c>
      <c r="H57" s="279">
        <v>30</v>
      </c>
      <c r="I57" s="279" t="s">
        <v>886</v>
      </c>
      <c r="J57" s="356" t="s">
        <v>912</v>
      </c>
      <c r="K57" s="282">
        <v>268</v>
      </c>
      <c r="L57" s="279" t="s">
        <v>1062</v>
      </c>
      <c r="M57" s="3"/>
      <c r="N57" s="280">
        <v>300</v>
      </c>
    </row>
    <row r="58" spans="3:14" s="87" customFormat="1" ht="22.5" x14ac:dyDescent="0.2">
      <c r="C58" s="386" t="s">
        <v>1174</v>
      </c>
      <c r="D58" s="378" t="s">
        <v>1096</v>
      </c>
      <c r="E58" s="356" t="s">
        <v>1423</v>
      </c>
      <c r="F58" s="279">
        <v>1</v>
      </c>
      <c r="G58" s="279" t="s">
        <v>876</v>
      </c>
      <c r="H58" s="279">
        <v>31</v>
      </c>
      <c r="I58" s="279" t="s">
        <v>889</v>
      </c>
      <c r="J58" s="356" t="s">
        <v>912</v>
      </c>
      <c r="K58" s="282">
        <v>328</v>
      </c>
      <c r="L58" s="279" t="s">
        <v>1082</v>
      </c>
      <c r="M58" s="3"/>
      <c r="N58" s="280">
        <v>1000</v>
      </c>
    </row>
    <row r="59" spans="3:14" s="87" customFormat="1" ht="48" x14ac:dyDescent="0.2">
      <c r="C59" s="386" t="s">
        <v>1175</v>
      </c>
      <c r="D59" s="378" t="s">
        <v>964</v>
      </c>
      <c r="E59" s="356" t="s">
        <v>1423</v>
      </c>
      <c r="F59" s="279">
        <v>1</v>
      </c>
      <c r="G59" s="279" t="s">
        <v>876</v>
      </c>
      <c r="H59" s="279">
        <v>31</v>
      </c>
      <c r="I59" s="279" t="s">
        <v>889</v>
      </c>
      <c r="J59" s="356" t="s">
        <v>912</v>
      </c>
      <c r="K59" s="282">
        <v>233</v>
      </c>
      <c r="L59" s="279" t="s">
        <v>95</v>
      </c>
      <c r="M59" s="3"/>
      <c r="N59" s="280">
        <v>2000</v>
      </c>
    </row>
    <row r="60" spans="3:14" s="87" customFormat="1" ht="24" x14ac:dyDescent="0.2">
      <c r="C60" s="386" t="s">
        <v>1176</v>
      </c>
      <c r="D60" s="539" t="s">
        <v>965</v>
      </c>
      <c r="E60" s="356" t="s">
        <v>1423</v>
      </c>
      <c r="F60" s="279">
        <v>1</v>
      </c>
      <c r="G60" s="279" t="s">
        <v>876</v>
      </c>
      <c r="H60" s="279">
        <v>31</v>
      </c>
      <c r="I60" s="279" t="s">
        <v>889</v>
      </c>
      <c r="J60" s="356" t="s">
        <v>912</v>
      </c>
      <c r="K60" s="282">
        <v>233</v>
      </c>
      <c r="L60" s="279" t="s">
        <v>95</v>
      </c>
      <c r="M60" s="3"/>
      <c r="N60" s="280">
        <v>400</v>
      </c>
    </row>
    <row r="61" spans="3:14" s="87" customFormat="1" ht="45" x14ac:dyDescent="0.2">
      <c r="C61" s="386" t="s">
        <v>1177</v>
      </c>
      <c r="D61" s="378" t="s">
        <v>967</v>
      </c>
      <c r="E61" s="356" t="s">
        <v>1423</v>
      </c>
      <c r="F61" s="279">
        <v>1</v>
      </c>
      <c r="G61" s="279" t="s">
        <v>876</v>
      </c>
      <c r="H61" s="279">
        <v>31</v>
      </c>
      <c r="I61" s="279" t="s">
        <v>889</v>
      </c>
      <c r="J61" s="356" t="s">
        <v>912</v>
      </c>
      <c r="K61" s="282">
        <v>268</v>
      </c>
      <c r="L61" s="279" t="s">
        <v>1062</v>
      </c>
      <c r="M61" s="3"/>
      <c r="N61" s="280">
        <v>150</v>
      </c>
    </row>
    <row r="62" spans="3:14" s="87" customFormat="1" ht="36" x14ac:dyDescent="0.2">
      <c r="C62" s="386" t="s">
        <v>1178</v>
      </c>
      <c r="D62" s="378" t="s">
        <v>968</v>
      </c>
      <c r="E62" s="356" t="s">
        <v>1423</v>
      </c>
      <c r="F62" s="279">
        <v>1</v>
      </c>
      <c r="G62" s="279" t="s">
        <v>876</v>
      </c>
      <c r="H62" s="279">
        <v>31</v>
      </c>
      <c r="I62" s="279" t="s">
        <v>889</v>
      </c>
      <c r="J62" s="356" t="s">
        <v>912</v>
      </c>
      <c r="K62" s="282">
        <v>244</v>
      </c>
      <c r="L62" s="279" t="s">
        <v>100</v>
      </c>
      <c r="M62" s="3"/>
      <c r="N62" s="280">
        <v>300</v>
      </c>
    </row>
    <row r="63" spans="3:14" s="87" customFormat="1" ht="33.75" x14ac:dyDescent="0.2">
      <c r="C63" s="386" t="s">
        <v>1179</v>
      </c>
      <c r="D63" s="539" t="s">
        <v>976</v>
      </c>
      <c r="E63" s="356" t="s">
        <v>1423</v>
      </c>
      <c r="F63" s="279">
        <v>1</v>
      </c>
      <c r="G63" s="279" t="s">
        <v>876</v>
      </c>
      <c r="H63" s="279">
        <v>31</v>
      </c>
      <c r="I63" s="279" t="s">
        <v>889</v>
      </c>
      <c r="J63" s="356" t="s">
        <v>912</v>
      </c>
      <c r="K63" s="282">
        <v>267</v>
      </c>
      <c r="L63" s="279" t="s">
        <v>1084</v>
      </c>
      <c r="M63" s="3"/>
      <c r="N63" s="280">
        <v>500</v>
      </c>
    </row>
    <row r="64" spans="3:14" s="87" customFormat="1" ht="24" x14ac:dyDescent="0.2">
      <c r="C64" s="386" t="s">
        <v>1180</v>
      </c>
      <c r="D64" s="415" t="s">
        <v>970</v>
      </c>
      <c r="E64" s="356" t="s">
        <v>1423</v>
      </c>
      <c r="F64" s="279">
        <v>1</v>
      </c>
      <c r="G64" s="279" t="s">
        <v>876</v>
      </c>
      <c r="H64" s="279">
        <v>31</v>
      </c>
      <c r="I64" s="279" t="s">
        <v>889</v>
      </c>
      <c r="J64" s="356" t="s">
        <v>912</v>
      </c>
      <c r="K64" s="282">
        <v>243</v>
      </c>
      <c r="L64" s="279" t="s">
        <v>1087</v>
      </c>
      <c r="M64" s="3"/>
      <c r="N64" s="280">
        <v>200</v>
      </c>
    </row>
    <row r="65" spans="3:14" s="87" customFormat="1" ht="22.5" x14ac:dyDescent="0.2">
      <c r="C65" s="386" t="s">
        <v>1181</v>
      </c>
      <c r="D65" s="415" t="s">
        <v>984</v>
      </c>
      <c r="E65" s="356" t="s">
        <v>1423</v>
      </c>
      <c r="F65" s="279">
        <v>1</v>
      </c>
      <c r="G65" s="279" t="s">
        <v>876</v>
      </c>
      <c r="H65" s="279">
        <v>31</v>
      </c>
      <c r="I65" s="279" t="s">
        <v>889</v>
      </c>
      <c r="J65" s="356" t="s">
        <v>912</v>
      </c>
      <c r="K65" s="282">
        <v>322</v>
      </c>
      <c r="L65" s="279" t="s">
        <v>125</v>
      </c>
      <c r="M65" s="3"/>
      <c r="N65" s="280">
        <v>200</v>
      </c>
    </row>
    <row r="66" spans="3:14" s="87" customFormat="1" ht="22.5" x14ac:dyDescent="0.2">
      <c r="C66" s="386" t="s">
        <v>1182</v>
      </c>
      <c r="D66" s="378" t="s">
        <v>1100</v>
      </c>
      <c r="E66" s="356" t="s">
        <v>1423</v>
      </c>
      <c r="F66" s="279">
        <v>1</v>
      </c>
      <c r="G66" s="279" t="s">
        <v>876</v>
      </c>
      <c r="H66" s="279">
        <v>31</v>
      </c>
      <c r="I66" s="279" t="s">
        <v>889</v>
      </c>
      <c r="J66" s="356" t="s">
        <v>912</v>
      </c>
      <c r="K66" s="282">
        <v>328</v>
      </c>
      <c r="L66" s="279" t="s">
        <v>1082</v>
      </c>
      <c r="M66" s="3"/>
      <c r="N66" s="280">
        <v>400</v>
      </c>
    </row>
    <row r="67" spans="3:14" s="87" customFormat="1" ht="45" x14ac:dyDescent="0.2">
      <c r="C67" s="386" t="s">
        <v>1183</v>
      </c>
      <c r="D67" s="378" t="s">
        <v>1097</v>
      </c>
      <c r="E67" s="356" t="s">
        <v>1423</v>
      </c>
      <c r="F67" s="279">
        <v>1</v>
      </c>
      <c r="G67" s="279" t="s">
        <v>876</v>
      </c>
      <c r="H67" s="279">
        <v>31</v>
      </c>
      <c r="I67" s="279" t="s">
        <v>889</v>
      </c>
      <c r="J67" s="356" t="s">
        <v>912</v>
      </c>
      <c r="K67" s="282">
        <v>297</v>
      </c>
      <c r="L67" s="279" t="s">
        <v>1541</v>
      </c>
      <c r="M67" s="3"/>
      <c r="N67" s="280">
        <v>100</v>
      </c>
    </row>
    <row r="68" spans="3:14" s="87" customFormat="1" ht="45" x14ac:dyDescent="0.2">
      <c r="C68" s="386" t="s">
        <v>1184</v>
      </c>
      <c r="D68" s="378" t="s">
        <v>1099</v>
      </c>
      <c r="E68" s="356" t="s">
        <v>1423</v>
      </c>
      <c r="F68" s="279">
        <v>1</v>
      </c>
      <c r="G68" s="279" t="s">
        <v>876</v>
      </c>
      <c r="H68" s="279">
        <v>31</v>
      </c>
      <c r="I68" s="279" t="s">
        <v>889</v>
      </c>
      <c r="J68" s="356" t="s">
        <v>912</v>
      </c>
      <c r="K68" s="282">
        <v>268</v>
      </c>
      <c r="L68" s="279" t="s">
        <v>1062</v>
      </c>
      <c r="M68" s="3"/>
      <c r="N68" s="280">
        <v>600</v>
      </c>
    </row>
    <row r="69" spans="3:14" s="87" customFormat="1" ht="24" x14ac:dyDescent="0.2">
      <c r="C69" s="386" t="s">
        <v>1185</v>
      </c>
      <c r="D69" s="539" t="s">
        <v>986</v>
      </c>
      <c r="E69" s="356" t="s">
        <v>1423</v>
      </c>
      <c r="F69" s="279">
        <v>1</v>
      </c>
      <c r="G69" s="279" t="s">
        <v>876</v>
      </c>
      <c r="H69" s="279">
        <v>31</v>
      </c>
      <c r="I69" s="279" t="s">
        <v>889</v>
      </c>
      <c r="J69" s="356" t="s">
        <v>912</v>
      </c>
      <c r="K69" s="282">
        <v>322</v>
      </c>
      <c r="L69" s="279" t="s">
        <v>125</v>
      </c>
      <c r="M69" s="3"/>
      <c r="N69" s="280">
        <v>8000</v>
      </c>
    </row>
    <row r="70" spans="3:14" s="87" customFormat="1" ht="33.75" x14ac:dyDescent="0.2">
      <c r="C70" s="386" t="s">
        <v>1186</v>
      </c>
      <c r="D70" s="539" t="s">
        <v>987</v>
      </c>
      <c r="E70" s="356" t="s">
        <v>1423</v>
      </c>
      <c r="F70" s="279">
        <v>1</v>
      </c>
      <c r="G70" s="279" t="s">
        <v>876</v>
      </c>
      <c r="H70" s="279">
        <v>31</v>
      </c>
      <c r="I70" s="279" t="s">
        <v>889</v>
      </c>
      <c r="J70" s="356" t="s">
        <v>912</v>
      </c>
      <c r="K70" s="282">
        <v>293</v>
      </c>
      <c r="L70" s="279" t="s">
        <v>1056</v>
      </c>
      <c r="M70" s="3"/>
      <c r="N70" s="280">
        <v>700</v>
      </c>
    </row>
    <row r="71" spans="3:14" s="87" customFormat="1" ht="45" x14ac:dyDescent="0.2">
      <c r="C71" s="386" t="s">
        <v>1187</v>
      </c>
      <c r="D71" s="378" t="s">
        <v>991</v>
      </c>
      <c r="E71" s="356" t="s">
        <v>1423</v>
      </c>
      <c r="F71" s="279">
        <v>1</v>
      </c>
      <c r="G71" s="279" t="s">
        <v>876</v>
      </c>
      <c r="H71" s="279">
        <v>31</v>
      </c>
      <c r="I71" s="279" t="s">
        <v>889</v>
      </c>
      <c r="J71" s="356" t="s">
        <v>912</v>
      </c>
      <c r="K71" s="282">
        <v>268</v>
      </c>
      <c r="L71" s="279" t="s">
        <v>1062</v>
      </c>
      <c r="M71" s="3"/>
      <c r="N71" s="280">
        <v>250</v>
      </c>
    </row>
    <row r="72" spans="3:14" s="87" customFormat="1" ht="36" x14ac:dyDescent="0.2">
      <c r="C72" s="386" t="s">
        <v>1188</v>
      </c>
      <c r="D72" s="378" t="s">
        <v>1425</v>
      </c>
      <c r="E72" s="356" t="s">
        <v>1423</v>
      </c>
      <c r="F72" s="279">
        <v>1</v>
      </c>
      <c r="G72" s="279" t="s">
        <v>876</v>
      </c>
      <c r="H72" s="279">
        <v>31</v>
      </c>
      <c r="I72" s="279" t="s">
        <v>889</v>
      </c>
      <c r="J72" s="356" t="s">
        <v>912</v>
      </c>
      <c r="K72" s="282">
        <v>232</v>
      </c>
      <c r="L72" s="279" t="s">
        <v>1486</v>
      </c>
      <c r="M72" s="3"/>
      <c r="N72" s="280">
        <v>700</v>
      </c>
    </row>
    <row r="73" spans="3:14" s="87" customFormat="1" ht="33.75" x14ac:dyDescent="0.2">
      <c r="C73" s="386" t="s">
        <v>1189</v>
      </c>
      <c r="D73" s="415" t="s">
        <v>1360</v>
      </c>
      <c r="E73" s="356" t="s">
        <v>1423</v>
      </c>
      <c r="F73" s="279">
        <v>1</v>
      </c>
      <c r="G73" s="279" t="s">
        <v>876</v>
      </c>
      <c r="H73" s="279">
        <v>31</v>
      </c>
      <c r="I73" s="279" t="s">
        <v>889</v>
      </c>
      <c r="J73" s="356" t="s">
        <v>912</v>
      </c>
      <c r="K73" s="283">
        <v>322</v>
      </c>
      <c r="L73" s="279" t="s">
        <v>1060</v>
      </c>
      <c r="M73" s="3"/>
      <c r="N73" s="281">
        <v>1700</v>
      </c>
    </row>
    <row r="74" spans="3:14" s="87" customFormat="1" ht="45" x14ac:dyDescent="0.2">
      <c r="C74" s="386" t="s">
        <v>1190</v>
      </c>
      <c r="D74" s="378" t="s">
        <v>1027</v>
      </c>
      <c r="E74" s="356" t="s">
        <v>1423</v>
      </c>
      <c r="F74" s="279">
        <v>1</v>
      </c>
      <c r="G74" s="279" t="s">
        <v>876</v>
      </c>
      <c r="H74" s="279">
        <v>31</v>
      </c>
      <c r="I74" s="279" t="s">
        <v>889</v>
      </c>
      <c r="J74" s="356" t="s">
        <v>912</v>
      </c>
      <c r="K74" s="282">
        <v>268</v>
      </c>
      <c r="L74" s="279" t="s">
        <v>1062</v>
      </c>
      <c r="M74" s="3"/>
      <c r="N74" s="280">
        <v>700</v>
      </c>
    </row>
    <row r="75" spans="3:14" s="87" customFormat="1" ht="24" x14ac:dyDescent="0.2">
      <c r="C75" s="386" t="s">
        <v>1191</v>
      </c>
      <c r="D75" s="539" t="s">
        <v>1034</v>
      </c>
      <c r="E75" s="356" t="s">
        <v>1423</v>
      </c>
      <c r="F75" s="279">
        <v>1</v>
      </c>
      <c r="G75" s="279" t="s">
        <v>876</v>
      </c>
      <c r="H75" s="279">
        <v>31</v>
      </c>
      <c r="I75" s="279" t="s">
        <v>889</v>
      </c>
      <c r="J75" s="356" t="s">
        <v>912</v>
      </c>
      <c r="K75" s="283">
        <v>232</v>
      </c>
      <c r="L75" s="279" t="s">
        <v>1486</v>
      </c>
      <c r="M75" s="3"/>
      <c r="N75" s="281">
        <v>3500</v>
      </c>
    </row>
    <row r="76" spans="3:14" s="87" customFormat="1" ht="33.75" x14ac:dyDescent="0.2">
      <c r="C76" s="386" t="s">
        <v>1192</v>
      </c>
      <c r="D76" s="539" t="s">
        <v>1035</v>
      </c>
      <c r="E76" s="356" t="s">
        <v>1423</v>
      </c>
      <c r="F76" s="279">
        <v>1</v>
      </c>
      <c r="G76" s="279" t="s">
        <v>876</v>
      </c>
      <c r="H76" s="279">
        <v>31</v>
      </c>
      <c r="I76" s="279" t="s">
        <v>889</v>
      </c>
      <c r="J76" s="356" t="s">
        <v>912</v>
      </c>
      <c r="K76" s="283">
        <v>282</v>
      </c>
      <c r="L76" s="279" t="s">
        <v>1059</v>
      </c>
      <c r="M76" s="3"/>
      <c r="N76" s="281">
        <v>500</v>
      </c>
    </row>
    <row r="77" spans="3:14" s="87" customFormat="1" ht="36" x14ac:dyDescent="0.2">
      <c r="C77" s="386" t="s">
        <v>1193</v>
      </c>
      <c r="D77" s="378" t="s">
        <v>1039</v>
      </c>
      <c r="E77" s="356" t="s">
        <v>1423</v>
      </c>
      <c r="F77" s="279">
        <v>1</v>
      </c>
      <c r="G77" s="279" t="s">
        <v>876</v>
      </c>
      <c r="H77" s="279">
        <v>31</v>
      </c>
      <c r="I77" s="279" t="s">
        <v>889</v>
      </c>
      <c r="J77" s="356" t="s">
        <v>912</v>
      </c>
      <c r="K77" s="282">
        <v>293</v>
      </c>
      <c r="L77" s="279" t="s">
        <v>1056</v>
      </c>
      <c r="M77" s="3"/>
      <c r="N77" s="281">
        <v>2000</v>
      </c>
    </row>
    <row r="78" spans="3:14" s="87" customFormat="1" ht="36" x14ac:dyDescent="0.2">
      <c r="C78" s="386" t="s">
        <v>1194</v>
      </c>
      <c r="D78" s="378" t="s">
        <v>983</v>
      </c>
      <c r="E78" s="356" t="s">
        <v>1423</v>
      </c>
      <c r="F78" s="279">
        <v>1</v>
      </c>
      <c r="G78" s="279" t="s">
        <v>876</v>
      </c>
      <c r="H78" s="279">
        <v>30</v>
      </c>
      <c r="I78" s="279" t="s">
        <v>890</v>
      </c>
      <c r="J78" s="356" t="s">
        <v>912</v>
      </c>
      <c r="K78" s="282">
        <v>291</v>
      </c>
      <c r="L78" s="279" t="s">
        <v>112</v>
      </c>
      <c r="M78" s="3"/>
      <c r="N78" s="280">
        <v>2000</v>
      </c>
    </row>
    <row r="79" spans="3:14" s="87" customFormat="1" ht="36" x14ac:dyDescent="0.2">
      <c r="C79" s="386" t="s">
        <v>1195</v>
      </c>
      <c r="D79" s="378" t="s">
        <v>985</v>
      </c>
      <c r="E79" s="356" t="s">
        <v>1423</v>
      </c>
      <c r="F79" s="279">
        <v>1</v>
      </c>
      <c r="G79" s="279" t="s">
        <v>876</v>
      </c>
      <c r="H79" s="279">
        <v>30</v>
      </c>
      <c r="I79" s="279" t="s">
        <v>938</v>
      </c>
      <c r="J79" s="356" t="s">
        <v>912</v>
      </c>
      <c r="K79" s="282">
        <v>328</v>
      </c>
      <c r="L79" s="279" t="s">
        <v>1082</v>
      </c>
      <c r="M79" s="3"/>
      <c r="N79" s="280">
        <v>15000</v>
      </c>
    </row>
    <row r="80" spans="3:14" s="87" customFormat="1" ht="36" x14ac:dyDescent="0.2">
      <c r="C80" s="386" t="s">
        <v>1196</v>
      </c>
      <c r="D80" s="378" t="s">
        <v>973</v>
      </c>
      <c r="E80" s="356" t="s">
        <v>1423</v>
      </c>
      <c r="F80" s="279">
        <v>1</v>
      </c>
      <c r="G80" s="279" t="s">
        <v>876</v>
      </c>
      <c r="H80" s="279">
        <v>30</v>
      </c>
      <c r="I80" s="279" t="s">
        <v>887</v>
      </c>
      <c r="J80" s="356" t="s">
        <v>912</v>
      </c>
      <c r="K80" s="282">
        <v>199</v>
      </c>
      <c r="L80" s="279" t="s">
        <v>89</v>
      </c>
      <c r="M80" s="3"/>
      <c r="N80" s="280">
        <v>500</v>
      </c>
    </row>
    <row r="81" spans="3:14" s="87" customFormat="1" ht="24" x14ac:dyDescent="0.2">
      <c r="C81" s="386" t="s">
        <v>1197</v>
      </c>
      <c r="D81" s="378" t="s">
        <v>966</v>
      </c>
      <c r="E81" s="356" t="s">
        <v>1423</v>
      </c>
      <c r="F81" s="279">
        <v>1</v>
      </c>
      <c r="G81" s="279" t="s">
        <v>876</v>
      </c>
      <c r="H81" s="279">
        <v>30</v>
      </c>
      <c r="I81" s="279" t="s">
        <v>923</v>
      </c>
      <c r="J81" s="356" t="s">
        <v>912</v>
      </c>
      <c r="K81" s="282">
        <v>233</v>
      </c>
      <c r="L81" s="279" t="s">
        <v>95</v>
      </c>
      <c r="M81" s="3"/>
      <c r="N81" s="280">
        <v>3500</v>
      </c>
    </row>
    <row r="82" spans="3:14" s="87" customFormat="1" ht="45" x14ac:dyDescent="0.2">
      <c r="C82" s="386" t="s">
        <v>1198</v>
      </c>
      <c r="D82" s="539" t="s">
        <v>975</v>
      </c>
      <c r="E82" s="356" t="s">
        <v>1423</v>
      </c>
      <c r="F82" s="279">
        <v>1</v>
      </c>
      <c r="G82" s="279" t="s">
        <v>876</v>
      </c>
      <c r="H82" s="279">
        <v>30</v>
      </c>
      <c r="I82" s="279" t="s">
        <v>923</v>
      </c>
      <c r="J82" s="356" t="s">
        <v>912</v>
      </c>
      <c r="K82" s="282">
        <v>268</v>
      </c>
      <c r="L82" s="279" t="s">
        <v>1055</v>
      </c>
      <c r="M82" s="3"/>
      <c r="N82" s="280">
        <v>300</v>
      </c>
    </row>
    <row r="83" spans="3:14" s="87" customFormat="1" ht="24" x14ac:dyDescent="0.2">
      <c r="C83" s="386" t="s">
        <v>1199</v>
      </c>
      <c r="D83" s="539" t="s">
        <v>978</v>
      </c>
      <c r="E83" s="356" t="s">
        <v>1423</v>
      </c>
      <c r="F83" s="279">
        <v>1</v>
      </c>
      <c r="G83" s="279" t="s">
        <v>876</v>
      </c>
      <c r="H83" s="279">
        <v>30</v>
      </c>
      <c r="I83" s="279" t="s">
        <v>923</v>
      </c>
      <c r="J83" s="356" t="s">
        <v>912</v>
      </c>
      <c r="K83" s="282">
        <v>244</v>
      </c>
      <c r="L83" s="279" t="s">
        <v>100</v>
      </c>
      <c r="M83" s="3"/>
      <c r="N83" s="280">
        <v>300</v>
      </c>
    </row>
    <row r="84" spans="3:14" s="87" customFormat="1" ht="36" x14ac:dyDescent="0.2">
      <c r="C84" s="386" t="s">
        <v>1200</v>
      </c>
      <c r="D84" s="378" t="s">
        <v>1042</v>
      </c>
      <c r="E84" s="356" t="s">
        <v>1423</v>
      </c>
      <c r="F84" s="279">
        <v>1</v>
      </c>
      <c r="G84" s="279" t="s">
        <v>876</v>
      </c>
      <c r="H84" s="279">
        <v>30</v>
      </c>
      <c r="I84" s="279" t="s">
        <v>923</v>
      </c>
      <c r="J84" s="356" t="s">
        <v>912</v>
      </c>
      <c r="K84" s="283">
        <v>266</v>
      </c>
      <c r="L84" s="279" t="s">
        <v>1054</v>
      </c>
      <c r="M84" s="3"/>
      <c r="N84" s="343">
        <v>3000</v>
      </c>
    </row>
    <row r="85" spans="3:14" s="87" customFormat="1" ht="45" x14ac:dyDescent="0.2">
      <c r="C85" s="386" t="s">
        <v>1201</v>
      </c>
      <c r="D85" s="539" t="s">
        <v>980</v>
      </c>
      <c r="E85" s="356" t="s">
        <v>1423</v>
      </c>
      <c r="F85" s="279">
        <v>1</v>
      </c>
      <c r="G85" s="279" t="s">
        <v>876</v>
      </c>
      <c r="H85" s="279">
        <v>31</v>
      </c>
      <c r="I85" s="279" t="s">
        <v>1044</v>
      </c>
      <c r="J85" s="356" t="s">
        <v>912</v>
      </c>
      <c r="K85" s="282">
        <v>122</v>
      </c>
      <c r="L85" s="279" t="s">
        <v>1083</v>
      </c>
      <c r="M85" s="3"/>
      <c r="N85" s="280">
        <v>500</v>
      </c>
    </row>
    <row r="86" spans="3:14" s="87" customFormat="1" ht="36" x14ac:dyDescent="0.2">
      <c r="C86" s="386" t="s">
        <v>1202</v>
      </c>
      <c r="D86" s="378" t="s">
        <v>1003</v>
      </c>
      <c r="E86" s="356" t="s">
        <v>1423</v>
      </c>
      <c r="F86" s="279">
        <v>1</v>
      </c>
      <c r="G86" s="279" t="s">
        <v>876</v>
      </c>
      <c r="H86" s="279">
        <v>15</v>
      </c>
      <c r="I86" s="279" t="s">
        <v>1044</v>
      </c>
      <c r="J86" s="356" t="s">
        <v>912</v>
      </c>
      <c r="K86" s="283">
        <v>134</v>
      </c>
      <c r="L86" s="279" t="s">
        <v>1072</v>
      </c>
      <c r="M86" s="3"/>
      <c r="N86" s="280">
        <v>1500</v>
      </c>
    </row>
    <row r="87" spans="3:14" s="87" customFormat="1" ht="48" x14ac:dyDescent="0.2">
      <c r="C87" s="386" t="s">
        <v>1203</v>
      </c>
      <c r="D87" s="372" t="s">
        <v>1005</v>
      </c>
      <c r="E87" s="356" t="s">
        <v>1423</v>
      </c>
      <c r="F87" s="279">
        <v>1</v>
      </c>
      <c r="G87" s="279" t="s">
        <v>1045</v>
      </c>
      <c r="H87" s="279">
        <v>31</v>
      </c>
      <c r="I87" s="279" t="s">
        <v>1044</v>
      </c>
      <c r="J87" s="356" t="s">
        <v>912</v>
      </c>
      <c r="K87" s="282">
        <v>199</v>
      </c>
      <c r="L87" s="279" t="s">
        <v>89</v>
      </c>
      <c r="M87" s="3"/>
      <c r="N87" s="280">
        <v>500</v>
      </c>
    </row>
    <row r="88" spans="3:14" s="87" customFormat="1" ht="56.25" x14ac:dyDescent="0.2">
      <c r="C88" s="386" t="s">
        <v>1204</v>
      </c>
      <c r="D88" s="415" t="s">
        <v>1026</v>
      </c>
      <c r="E88" s="356" t="s">
        <v>1423</v>
      </c>
      <c r="F88" s="279">
        <v>1</v>
      </c>
      <c r="G88" s="279" t="s">
        <v>886</v>
      </c>
      <c r="H88" s="279">
        <v>30</v>
      </c>
      <c r="I88" s="279" t="s">
        <v>886</v>
      </c>
      <c r="J88" s="356" t="s">
        <v>912</v>
      </c>
      <c r="K88" s="283">
        <v>164</v>
      </c>
      <c r="L88" s="279" t="s">
        <v>1063</v>
      </c>
      <c r="M88" s="3"/>
      <c r="N88" s="281">
        <v>7000</v>
      </c>
    </row>
    <row r="89" spans="3:14" s="87" customFormat="1" ht="48" x14ac:dyDescent="0.2">
      <c r="C89" s="386" t="s">
        <v>1205</v>
      </c>
      <c r="D89" s="378" t="s">
        <v>1028</v>
      </c>
      <c r="E89" s="356" t="s">
        <v>1423</v>
      </c>
      <c r="F89" s="279">
        <v>1</v>
      </c>
      <c r="G89" s="279" t="s">
        <v>886</v>
      </c>
      <c r="H89" s="279">
        <v>31</v>
      </c>
      <c r="I89" s="279" t="s">
        <v>889</v>
      </c>
      <c r="J89" s="356" t="s">
        <v>912</v>
      </c>
      <c r="K89" s="282">
        <v>268</v>
      </c>
      <c r="L89" s="279" t="s">
        <v>1062</v>
      </c>
      <c r="M89" s="3"/>
      <c r="N89" s="336">
        <v>5000</v>
      </c>
    </row>
    <row r="90" spans="3:14" s="87" customFormat="1" ht="56.25" x14ac:dyDescent="0.2">
      <c r="C90" s="386" t="s">
        <v>1206</v>
      </c>
      <c r="D90" s="378" t="s">
        <v>1029</v>
      </c>
      <c r="E90" s="356" t="s">
        <v>1423</v>
      </c>
      <c r="F90" s="279">
        <v>1</v>
      </c>
      <c r="G90" s="279" t="s">
        <v>886</v>
      </c>
      <c r="H90" s="279">
        <v>31</v>
      </c>
      <c r="I90" s="279" t="s">
        <v>889</v>
      </c>
      <c r="J90" s="356" t="s">
        <v>912</v>
      </c>
      <c r="K90" s="282">
        <v>169</v>
      </c>
      <c r="L90" s="279" t="s">
        <v>1542</v>
      </c>
      <c r="M90" s="3"/>
      <c r="N90" s="280">
        <v>2500</v>
      </c>
    </row>
    <row r="91" spans="3:14" s="87" customFormat="1" ht="33.75" x14ac:dyDescent="0.2">
      <c r="C91" s="386" t="s">
        <v>1207</v>
      </c>
      <c r="D91" s="378" t="s">
        <v>1032</v>
      </c>
      <c r="E91" s="356" t="s">
        <v>1423</v>
      </c>
      <c r="F91" s="279">
        <v>1</v>
      </c>
      <c r="G91" s="279" t="s">
        <v>886</v>
      </c>
      <c r="H91" s="279">
        <v>31</v>
      </c>
      <c r="I91" s="279" t="s">
        <v>889</v>
      </c>
      <c r="J91" s="356" t="s">
        <v>912</v>
      </c>
      <c r="K91" s="282">
        <v>329</v>
      </c>
      <c r="L91" s="279" t="s">
        <v>1061</v>
      </c>
      <c r="M91" s="3"/>
      <c r="N91" s="280">
        <v>1200</v>
      </c>
    </row>
    <row r="92" spans="3:14" s="87" customFormat="1" ht="33.75" x14ac:dyDescent="0.2">
      <c r="C92" s="386" t="s">
        <v>1208</v>
      </c>
      <c r="D92" s="415" t="s">
        <v>1033</v>
      </c>
      <c r="E92" s="356" t="s">
        <v>1423</v>
      </c>
      <c r="F92" s="279">
        <v>1</v>
      </c>
      <c r="G92" s="279" t="s">
        <v>886</v>
      </c>
      <c r="H92" s="279">
        <v>31</v>
      </c>
      <c r="I92" s="279" t="s">
        <v>889</v>
      </c>
      <c r="J92" s="356" t="s">
        <v>912</v>
      </c>
      <c r="K92" s="283">
        <v>322</v>
      </c>
      <c r="L92" s="279" t="s">
        <v>1060</v>
      </c>
      <c r="M92" s="3"/>
      <c r="N92" s="281">
        <v>1700</v>
      </c>
    </row>
    <row r="93" spans="3:14" s="87" customFormat="1" ht="36" x14ac:dyDescent="0.2">
      <c r="C93" s="386" t="s">
        <v>1209</v>
      </c>
      <c r="D93" s="378" t="s">
        <v>1530</v>
      </c>
      <c r="E93" s="356" t="s">
        <v>1423</v>
      </c>
      <c r="F93" s="279">
        <v>1</v>
      </c>
      <c r="G93" s="279" t="s">
        <v>886</v>
      </c>
      <c r="H93" s="279">
        <v>31</v>
      </c>
      <c r="I93" s="279" t="s">
        <v>889</v>
      </c>
      <c r="J93" s="356" t="s">
        <v>912</v>
      </c>
      <c r="K93" s="282">
        <v>284</v>
      </c>
      <c r="L93" s="279" t="s">
        <v>1058</v>
      </c>
      <c r="M93" s="3"/>
      <c r="N93" s="281">
        <v>4000</v>
      </c>
    </row>
    <row r="94" spans="3:14" s="87" customFormat="1" ht="45" x14ac:dyDescent="0.2">
      <c r="C94" s="386" t="s">
        <v>1210</v>
      </c>
      <c r="D94" s="378" t="s">
        <v>1036</v>
      </c>
      <c r="E94" s="356" t="s">
        <v>1423</v>
      </c>
      <c r="F94" s="279">
        <v>1</v>
      </c>
      <c r="G94" s="279" t="s">
        <v>886</v>
      </c>
      <c r="H94" s="279">
        <v>31</v>
      </c>
      <c r="I94" s="279" t="s">
        <v>889</v>
      </c>
      <c r="J94" s="356" t="s">
        <v>912</v>
      </c>
      <c r="K94" s="282">
        <v>324</v>
      </c>
      <c r="L94" s="279" t="s">
        <v>1057</v>
      </c>
      <c r="M94" s="3"/>
      <c r="N94" s="281">
        <v>3500</v>
      </c>
    </row>
    <row r="95" spans="3:14" s="87" customFormat="1" ht="45" x14ac:dyDescent="0.2">
      <c r="C95" s="386" t="s">
        <v>1211</v>
      </c>
      <c r="D95" s="378" t="s">
        <v>1037</v>
      </c>
      <c r="E95" s="356" t="s">
        <v>1423</v>
      </c>
      <c r="F95" s="279">
        <v>1</v>
      </c>
      <c r="G95" s="279" t="s">
        <v>886</v>
      </c>
      <c r="H95" s="279">
        <v>31</v>
      </c>
      <c r="I95" s="279" t="s">
        <v>889</v>
      </c>
      <c r="J95" s="356" t="s">
        <v>912</v>
      </c>
      <c r="K95" s="282">
        <v>324</v>
      </c>
      <c r="L95" s="279" t="s">
        <v>1057</v>
      </c>
      <c r="M95" s="3"/>
      <c r="N95" s="281">
        <v>1000</v>
      </c>
    </row>
    <row r="96" spans="3:14" s="87" customFormat="1" ht="111" customHeight="1" x14ac:dyDescent="0.2">
      <c r="C96" s="386" t="s">
        <v>1212</v>
      </c>
      <c r="D96" s="378" t="s">
        <v>1583</v>
      </c>
      <c r="E96" s="356" t="s">
        <v>1423</v>
      </c>
      <c r="F96" s="279">
        <v>1</v>
      </c>
      <c r="G96" s="279" t="s">
        <v>889</v>
      </c>
      <c r="H96" s="279">
        <v>31</v>
      </c>
      <c r="I96" s="279" t="s">
        <v>890</v>
      </c>
      <c r="J96" s="356" t="s">
        <v>912</v>
      </c>
      <c r="K96" s="344">
        <v>324</v>
      </c>
      <c r="L96" s="279" t="s">
        <v>1057</v>
      </c>
      <c r="M96" s="3"/>
      <c r="N96" s="343">
        <v>195000</v>
      </c>
    </row>
    <row r="97" spans="3:14" s="87" customFormat="1" ht="48" x14ac:dyDescent="0.2">
      <c r="C97" s="386" t="s">
        <v>1213</v>
      </c>
      <c r="D97" s="378" t="s">
        <v>992</v>
      </c>
      <c r="E97" s="356" t="s">
        <v>1423</v>
      </c>
      <c r="F97" s="279">
        <v>1</v>
      </c>
      <c r="G97" s="279" t="s">
        <v>886</v>
      </c>
      <c r="H97" s="279">
        <v>30</v>
      </c>
      <c r="I97" s="279" t="s">
        <v>887</v>
      </c>
      <c r="J97" s="356" t="s">
        <v>912</v>
      </c>
      <c r="K97" s="282">
        <v>261</v>
      </c>
      <c r="L97" s="279" t="s">
        <v>1079</v>
      </c>
      <c r="M97" s="3"/>
      <c r="N97" s="280">
        <v>100</v>
      </c>
    </row>
    <row r="98" spans="3:14" s="87" customFormat="1" ht="33.75" x14ac:dyDescent="0.2">
      <c r="C98" s="386" t="s">
        <v>1214</v>
      </c>
      <c r="D98" s="378" t="s">
        <v>1234</v>
      </c>
      <c r="E98" s="356" t="s">
        <v>1423</v>
      </c>
      <c r="F98" s="279">
        <v>1</v>
      </c>
      <c r="G98" s="279" t="s">
        <v>889</v>
      </c>
      <c r="H98" s="279">
        <v>30</v>
      </c>
      <c r="I98" s="279" t="s">
        <v>887</v>
      </c>
      <c r="J98" s="356" t="s">
        <v>912</v>
      </c>
      <c r="K98" s="282">
        <v>294</v>
      </c>
      <c r="L98" s="279" t="s">
        <v>1506</v>
      </c>
      <c r="M98" s="3"/>
      <c r="N98" s="281">
        <v>1800</v>
      </c>
    </row>
    <row r="99" spans="3:14" s="87" customFormat="1" ht="24" x14ac:dyDescent="0.2">
      <c r="C99" s="386" t="s">
        <v>1420</v>
      </c>
      <c r="D99" s="378" t="s">
        <v>1041</v>
      </c>
      <c r="E99" s="356" t="s">
        <v>1423</v>
      </c>
      <c r="F99" s="279">
        <v>1</v>
      </c>
      <c r="G99" s="279" t="s">
        <v>889</v>
      </c>
      <c r="H99" s="279">
        <v>30</v>
      </c>
      <c r="I99" s="279" t="s">
        <v>887</v>
      </c>
      <c r="J99" s="356" t="s">
        <v>912</v>
      </c>
      <c r="K99" s="283">
        <v>283</v>
      </c>
      <c r="L99" s="279" t="s">
        <v>110</v>
      </c>
      <c r="M99" s="3"/>
      <c r="N99" s="420">
        <v>2000</v>
      </c>
    </row>
    <row r="100" spans="3:14" s="87" customFormat="1" ht="36" x14ac:dyDescent="0.2">
      <c r="C100" s="386" t="s">
        <v>1421</v>
      </c>
      <c r="D100" s="378" t="s">
        <v>988</v>
      </c>
      <c r="E100" s="356" t="s">
        <v>1423</v>
      </c>
      <c r="F100" s="279">
        <v>1</v>
      </c>
      <c r="G100" s="279" t="s">
        <v>886</v>
      </c>
      <c r="H100" s="279">
        <v>30</v>
      </c>
      <c r="I100" s="279" t="s">
        <v>887</v>
      </c>
      <c r="J100" s="356" t="s">
        <v>912</v>
      </c>
      <c r="K100" s="282">
        <v>299</v>
      </c>
      <c r="L100" s="279" t="s">
        <v>1081</v>
      </c>
      <c r="M100" s="3"/>
      <c r="N100" s="280">
        <v>100</v>
      </c>
    </row>
    <row r="101" spans="3:14" s="87" customFormat="1" ht="45" x14ac:dyDescent="0.2">
      <c r="C101" s="386" t="s">
        <v>1422</v>
      </c>
      <c r="D101" s="378" t="s">
        <v>989</v>
      </c>
      <c r="E101" s="356" t="s">
        <v>1423</v>
      </c>
      <c r="F101" s="279">
        <v>1</v>
      </c>
      <c r="G101" s="279" t="s">
        <v>886</v>
      </c>
      <c r="H101" s="279">
        <v>30</v>
      </c>
      <c r="I101" s="279" t="s">
        <v>887</v>
      </c>
      <c r="J101" s="356" t="s">
        <v>912</v>
      </c>
      <c r="K101" s="282">
        <v>249</v>
      </c>
      <c r="L101" s="358" t="s">
        <v>1077</v>
      </c>
      <c r="M101" s="3"/>
      <c r="N101" s="280">
        <v>400</v>
      </c>
    </row>
    <row r="102" spans="3:14" s="87" customFormat="1" ht="45" x14ac:dyDescent="0.2">
      <c r="C102" s="386" t="s">
        <v>1215</v>
      </c>
      <c r="D102" s="378" t="s">
        <v>996</v>
      </c>
      <c r="E102" s="356" t="s">
        <v>1423</v>
      </c>
      <c r="F102" s="279">
        <v>1</v>
      </c>
      <c r="G102" s="279" t="s">
        <v>886</v>
      </c>
      <c r="H102" s="279">
        <v>30</v>
      </c>
      <c r="I102" s="279" t="s">
        <v>887</v>
      </c>
      <c r="J102" s="356" t="s">
        <v>912</v>
      </c>
      <c r="K102" s="282">
        <v>297</v>
      </c>
      <c r="L102" s="279" t="s">
        <v>1076</v>
      </c>
      <c r="M102" s="3"/>
      <c r="N102" s="280">
        <v>700</v>
      </c>
    </row>
    <row r="103" spans="3:14" s="87" customFormat="1" ht="48" customHeight="1" x14ac:dyDescent="0.2">
      <c r="C103" s="386" t="s">
        <v>1216</v>
      </c>
      <c r="D103" s="378" t="s">
        <v>1705</v>
      </c>
      <c r="E103" s="356" t="s">
        <v>1423</v>
      </c>
      <c r="F103" s="279">
        <v>1</v>
      </c>
      <c r="G103" s="279" t="s">
        <v>886</v>
      </c>
      <c r="H103" s="279">
        <v>30</v>
      </c>
      <c r="I103" s="279" t="s">
        <v>923</v>
      </c>
      <c r="J103" s="356" t="s">
        <v>912</v>
      </c>
      <c r="K103" s="282">
        <v>116</v>
      </c>
      <c r="L103" s="279" t="s">
        <v>1075</v>
      </c>
      <c r="M103" s="3"/>
      <c r="N103" s="280">
        <v>1500</v>
      </c>
    </row>
    <row r="104" spans="3:14" s="87" customFormat="1" ht="24" x14ac:dyDescent="0.2">
      <c r="C104" s="386" t="s">
        <v>1217</v>
      </c>
      <c r="D104" s="378" t="s">
        <v>1011</v>
      </c>
      <c r="E104" s="356" t="s">
        <v>1423</v>
      </c>
      <c r="F104" s="279">
        <v>1</v>
      </c>
      <c r="G104" s="279" t="s">
        <v>886</v>
      </c>
      <c r="H104" s="279">
        <v>30</v>
      </c>
      <c r="I104" s="279" t="s">
        <v>923</v>
      </c>
      <c r="J104" s="356" t="s">
        <v>912</v>
      </c>
      <c r="K104" s="282">
        <v>141</v>
      </c>
      <c r="L104" s="279" t="s">
        <v>1070</v>
      </c>
      <c r="M104" s="3"/>
      <c r="N104" s="280">
        <v>6000</v>
      </c>
    </row>
    <row r="105" spans="3:14" s="87" customFormat="1" ht="56.25" x14ac:dyDescent="0.2">
      <c r="C105" s="386" t="s">
        <v>1218</v>
      </c>
      <c r="D105" s="378" t="s">
        <v>1015</v>
      </c>
      <c r="E105" s="356" t="s">
        <v>1423</v>
      </c>
      <c r="F105" s="279">
        <v>1</v>
      </c>
      <c r="G105" s="279" t="s">
        <v>886</v>
      </c>
      <c r="H105" s="279">
        <v>30</v>
      </c>
      <c r="I105" s="279" t="s">
        <v>923</v>
      </c>
      <c r="J105" s="356" t="s">
        <v>912</v>
      </c>
      <c r="K105" s="282">
        <v>173</v>
      </c>
      <c r="L105" s="279" t="s">
        <v>1068</v>
      </c>
      <c r="M105" s="3"/>
      <c r="N105" s="280">
        <v>2500</v>
      </c>
    </row>
    <row r="106" spans="3:14" s="87" customFormat="1" ht="33.75" x14ac:dyDescent="0.2">
      <c r="C106" s="386" t="s">
        <v>1219</v>
      </c>
      <c r="D106" s="378" t="s">
        <v>1020</v>
      </c>
      <c r="E106" s="356" t="s">
        <v>1423</v>
      </c>
      <c r="F106" s="279">
        <v>1</v>
      </c>
      <c r="G106" s="279" t="s">
        <v>886</v>
      </c>
      <c r="H106" s="279">
        <v>30</v>
      </c>
      <c r="I106" s="279" t="s">
        <v>923</v>
      </c>
      <c r="J106" s="356" t="s">
        <v>912</v>
      </c>
      <c r="K106" s="284">
        <v>196</v>
      </c>
      <c r="L106" s="422" t="s">
        <v>87</v>
      </c>
      <c r="M106" s="3"/>
      <c r="N106" s="280">
        <v>1000</v>
      </c>
    </row>
    <row r="107" spans="3:14" s="87" customFormat="1" ht="48" x14ac:dyDescent="0.2">
      <c r="C107" s="386" t="s">
        <v>1220</v>
      </c>
      <c r="D107" s="378" t="s">
        <v>1586</v>
      </c>
      <c r="E107" s="356" t="s">
        <v>1423</v>
      </c>
      <c r="F107" s="279">
        <v>1</v>
      </c>
      <c r="G107" s="279" t="s">
        <v>886</v>
      </c>
      <c r="H107" s="279">
        <v>15</v>
      </c>
      <c r="I107" s="279" t="s">
        <v>1044</v>
      </c>
      <c r="J107" s="356" t="s">
        <v>912</v>
      </c>
      <c r="K107" s="282">
        <v>183</v>
      </c>
      <c r="L107" s="279" t="s">
        <v>1071</v>
      </c>
      <c r="M107" s="3"/>
      <c r="N107" s="280">
        <v>10000</v>
      </c>
    </row>
    <row r="108" spans="3:14" s="87" customFormat="1" ht="36" x14ac:dyDescent="0.2">
      <c r="C108" s="386" t="s">
        <v>1221</v>
      </c>
      <c r="D108" s="378" t="s">
        <v>1006</v>
      </c>
      <c r="E108" s="356" t="s">
        <v>1423</v>
      </c>
      <c r="F108" s="279">
        <v>1</v>
      </c>
      <c r="G108" s="279" t="s">
        <v>886</v>
      </c>
      <c r="H108" s="279">
        <v>15</v>
      </c>
      <c r="I108" s="279" t="s">
        <v>1044</v>
      </c>
      <c r="J108" s="356" t="s">
        <v>912</v>
      </c>
      <c r="K108" s="285">
        <v>262</v>
      </c>
      <c r="L108" s="279" t="s">
        <v>102</v>
      </c>
      <c r="M108" s="3"/>
      <c r="N108" s="280">
        <v>300</v>
      </c>
    </row>
    <row r="109" spans="3:14" s="87" customFormat="1" ht="56.25" x14ac:dyDescent="0.2">
      <c r="C109" s="386" t="s">
        <v>1222</v>
      </c>
      <c r="D109" s="378" t="s">
        <v>1584</v>
      </c>
      <c r="E109" s="356" t="s">
        <v>1423</v>
      </c>
      <c r="F109" s="279">
        <v>1</v>
      </c>
      <c r="G109" s="279" t="s">
        <v>886</v>
      </c>
      <c r="H109" s="279">
        <v>30</v>
      </c>
      <c r="I109" s="279" t="s">
        <v>923</v>
      </c>
      <c r="J109" s="356" t="s">
        <v>1585</v>
      </c>
      <c r="K109" s="285">
        <v>173</v>
      </c>
      <c r="L109" s="394" t="s">
        <v>1068</v>
      </c>
      <c r="M109" s="3"/>
      <c r="N109" s="280">
        <v>10000</v>
      </c>
    </row>
    <row r="110" spans="3:14" s="87" customFormat="1" ht="36" x14ac:dyDescent="0.2">
      <c r="C110" s="386" t="s">
        <v>1223</v>
      </c>
      <c r="D110" s="378" t="s">
        <v>1007</v>
      </c>
      <c r="E110" s="356" t="s">
        <v>1423</v>
      </c>
      <c r="F110" s="279">
        <v>1</v>
      </c>
      <c r="G110" s="279" t="s">
        <v>886</v>
      </c>
      <c r="H110" s="279">
        <v>15</v>
      </c>
      <c r="I110" s="279" t="s">
        <v>1044</v>
      </c>
      <c r="J110" s="356" t="s">
        <v>912</v>
      </c>
      <c r="K110" s="285">
        <v>298</v>
      </c>
      <c r="L110" s="279" t="s">
        <v>120</v>
      </c>
      <c r="M110" s="3"/>
      <c r="N110" s="280">
        <v>300</v>
      </c>
    </row>
    <row r="111" spans="3:14" s="87" customFormat="1" ht="48" x14ac:dyDescent="0.2">
      <c r="C111" s="386" t="s">
        <v>1224</v>
      </c>
      <c r="D111" s="378" t="s">
        <v>1019</v>
      </c>
      <c r="E111" s="356" t="s">
        <v>1423</v>
      </c>
      <c r="F111" s="279">
        <v>1</v>
      </c>
      <c r="G111" s="279" t="s">
        <v>886</v>
      </c>
      <c r="H111" s="279">
        <v>15</v>
      </c>
      <c r="I111" s="279" t="s">
        <v>1044</v>
      </c>
      <c r="J111" s="356" t="s">
        <v>912</v>
      </c>
      <c r="K111" s="282">
        <v>182</v>
      </c>
      <c r="L111" s="279" t="s">
        <v>1065</v>
      </c>
      <c r="M111" s="3"/>
      <c r="N111" s="281">
        <v>15000</v>
      </c>
    </row>
    <row r="112" spans="3:14" s="87" customFormat="1" ht="45" x14ac:dyDescent="0.2">
      <c r="C112" s="386" t="s">
        <v>1225</v>
      </c>
      <c r="D112" s="378" t="s">
        <v>1040</v>
      </c>
      <c r="E112" s="356" t="s">
        <v>1423</v>
      </c>
      <c r="F112" s="279">
        <v>1</v>
      </c>
      <c r="G112" s="279" t="s">
        <v>886</v>
      </c>
      <c r="H112" s="279">
        <v>30</v>
      </c>
      <c r="I112" s="279" t="s">
        <v>886</v>
      </c>
      <c r="J112" s="356" t="s">
        <v>912</v>
      </c>
      <c r="K112" s="282">
        <v>268</v>
      </c>
      <c r="L112" s="279" t="s">
        <v>1055</v>
      </c>
      <c r="M112" s="3"/>
      <c r="N112" s="281">
        <v>600</v>
      </c>
    </row>
    <row r="113" spans="3:15" s="87" customFormat="1" ht="33.75" x14ac:dyDescent="0.2">
      <c r="C113" s="386" t="s">
        <v>1226</v>
      </c>
      <c r="D113" s="378" t="s">
        <v>1022</v>
      </c>
      <c r="E113" s="356" t="s">
        <v>1423</v>
      </c>
      <c r="F113" s="279">
        <v>1</v>
      </c>
      <c r="G113" s="279" t="s">
        <v>886</v>
      </c>
      <c r="H113" s="279">
        <v>15</v>
      </c>
      <c r="I113" s="279" t="s">
        <v>1044</v>
      </c>
      <c r="J113" s="356" t="s">
        <v>912</v>
      </c>
      <c r="K113" s="282">
        <v>196</v>
      </c>
      <c r="L113" s="279" t="s">
        <v>87</v>
      </c>
      <c r="M113" s="3"/>
      <c r="N113" s="280">
        <v>3000</v>
      </c>
    </row>
    <row r="114" spans="3:15" s="87" customFormat="1" ht="33.75" x14ac:dyDescent="0.2">
      <c r="C114" s="386" t="s">
        <v>1227</v>
      </c>
      <c r="D114" s="378" t="s">
        <v>1023</v>
      </c>
      <c r="E114" s="356" t="s">
        <v>1423</v>
      </c>
      <c r="F114" s="279">
        <v>1</v>
      </c>
      <c r="G114" s="279" t="s">
        <v>886</v>
      </c>
      <c r="H114" s="279">
        <v>15</v>
      </c>
      <c r="I114" s="279" t="s">
        <v>1044</v>
      </c>
      <c r="J114" s="356" t="s">
        <v>912</v>
      </c>
      <c r="K114" s="282">
        <v>211</v>
      </c>
      <c r="L114" s="279" t="s">
        <v>87</v>
      </c>
      <c r="M114" s="3"/>
      <c r="N114" s="421">
        <v>1500</v>
      </c>
    </row>
    <row r="115" spans="3:15" s="87" customFormat="1" ht="36" x14ac:dyDescent="0.2">
      <c r="C115" s="386" t="s">
        <v>1228</v>
      </c>
      <c r="D115" s="378" t="s">
        <v>1024</v>
      </c>
      <c r="E115" s="356" t="s">
        <v>1423</v>
      </c>
      <c r="F115" s="279">
        <v>1</v>
      </c>
      <c r="G115" s="279" t="s">
        <v>889</v>
      </c>
      <c r="H115" s="279">
        <v>15</v>
      </c>
      <c r="I115" s="279" t="s">
        <v>1044</v>
      </c>
      <c r="J115" s="356" t="s">
        <v>912</v>
      </c>
      <c r="K115" s="282">
        <v>211</v>
      </c>
      <c r="L115" s="279" t="s">
        <v>87</v>
      </c>
      <c r="M115" s="3"/>
      <c r="N115" s="281">
        <v>3500</v>
      </c>
    </row>
    <row r="116" spans="3:15" s="87" customFormat="1" ht="33.75" x14ac:dyDescent="0.2">
      <c r="C116" s="386" t="s">
        <v>1229</v>
      </c>
      <c r="D116" s="378" t="s">
        <v>1017</v>
      </c>
      <c r="E116" s="356" t="s">
        <v>1423</v>
      </c>
      <c r="F116" s="279">
        <v>1</v>
      </c>
      <c r="G116" s="279" t="s">
        <v>889</v>
      </c>
      <c r="H116" s="279">
        <v>15</v>
      </c>
      <c r="I116" s="279" t="s">
        <v>1044</v>
      </c>
      <c r="J116" s="356" t="s">
        <v>912</v>
      </c>
      <c r="K116" s="282">
        <v>155</v>
      </c>
      <c r="L116" s="279" t="s">
        <v>1066</v>
      </c>
      <c r="M116" s="3"/>
      <c r="N116" s="280">
        <v>2400</v>
      </c>
    </row>
    <row r="117" spans="3:15" s="87" customFormat="1" ht="36" x14ac:dyDescent="0.2">
      <c r="C117" s="386" t="s">
        <v>1230</v>
      </c>
      <c r="D117" s="415" t="s">
        <v>1021</v>
      </c>
      <c r="E117" s="356" t="s">
        <v>1423</v>
      </c>
      <c r="F117" s="279">
        <v>1</v>
      </c>
      <c r="G117" s="279" t="s">
        <v>889</v>
      </c>
      <c r="H117" s="279">
        <v>15</v>
      </c>
      <c r="I117" s="279" t="s">
        <v>1044</v>
      </c>
      <c r="J117" s="356" t="s">
        <v>912</v>
      </c>
      <c r="K117" s="282">
        <v>211</v>
      </c>
      <c r="L117" s="394" t="s">
        <v>1064</v>
      </c>
      <c r="M117" s="3"/>
      <c r="N117" s="280">
        <v>300</v>
      </c>
    </row>
    <row r="118" spans="3:15" s="87" customFormat="1" ht="56.25" x14ac:dyDescent="0.2">
      <c r="C118" s="386" t="s">
        <v>1231</v>
      </c>
      <c r="D118" s="378" t="s">
        <v>1013</v>
      </c>
      <c r="E118" s="356" t="s">
        <v>1423</v>
      </c>
      <c r="F118" s="279">
        <v>1</v>
      </c>
      <c r="G118" s="279" t="s">
        <v>890</v>
      </c>
      <c r="H118" s="279">
        <v>30</v>
      </c>
      <c r="I118" s="279" t="s">
        <v>923</v>
      </c>
      <c r="J118" s="356" t="s">
        <v>912</v>
      </c>
      <c r="K118" s="282">
        <v>173</v>
      </c>
      <c r="L118" s="279" t="s">
        <v>1068</v>
      </c>
      <c r="M118" s="3"/>
      <c r="N118" s="280">
        <v>2000</v>
      </c>
    </row>
    <row r="119" spans="3:15" s="87" customFormat="1" ht="36" x14ac:dyDescent="0.2">
      <c r="C119" s="386" t="s">
        <v>1232</v>
      </c>
      <c r="D119" s="378" t="s">
        <v>1014</v>
      </c>
      <c r="E119" s="356" t="s">
        <v>1423</v>
      </c>
      <c r="F119" s="279">
        <v>1</v>
      </c>
      <c r="G119" s="279" t="s">
        <v>890</v>
      </c>
      <c r="H119" s="279">
        <v>30</v>
      </c>
      <c r="I119" s="279" t="s">
        <v>923</v>
      </c>
      <c r="J119" s="356" t="s">
        <v>912</v>
      </c>
      <c r="K119" s="282">
        <v>171</v>
      </c>
      <c r="L119" s="279" t="s">
        <v>1069</v>
      </c>
      <c r="M119" s="3"/>
      <c r="N119" s="280">
        <v>1000</v>
      </c>
    </row>
    <row r="120" spans="3:15" s="87" customFormat="1" ht="33.75" x14ac:dyDescent="0.2">
      <c r="C120" s="386" t="s">
        <v>1233</v>
      </c>
      <c r="D120" s="378" t="s">
        <v>1016</v>
      </c>
      <c r="E120" s="356" t="s">
        <v>1423</v>
      </c>
      <c r="F120" s="279">
        <v>1</v>
      </c>
      <c r="G120" s="279" t="s">
        <v>890</v>
      </c>
      <c r="H120" s="279">
        <v>30</v>
      </c>
      <c r="I120" s="279" t="s">
        <v>923</v>
      </c>
      <c r="J120" s="356" t="s">
        <v>912</v>
      </c>
      <c r="K120" s="282">
        <v>264</v>
      </c>
      <c r="L120" s="279" t="s">
        <v>1067</v>
      </c>
      <c r="M120" s="3"/>
      <c r="N120" s="280">
        <v>600</v>
      </c>
    </row>
    <row r="121" spans="3:15" s="87" customFormat="1" ht="36" x14ac:dyDescent="0.2">
      <c r="C121" s="386" t="s">
        <v>1543</v>
      </c>
      <c r="D121" s="378" t="s">
        <v>990</v>
      </c>
      <c r="E121" s="356" t="s">
        <v>1423</v>
      </c>
      <c r="F121" s="279">
        <v>1</v>
      </c>
      <c r="G121" s="279" t="s">
        <v>887</v>
      </c>
      <c r="H121" s="279">
        <v>30</v>
      </c>
      <c r="I121" s="279" t="s">
        <v>887</v>
      </c>
      <c r="J121" s="356" t="s">
        <v>912</v>
      </c>
      <c r="K121" s="282">
        <v>246</v>
      </c>
      <c r="L121" s="279" t="s">
        <v>1080</v>
      </c>
      <c r="M121" s="3"/>
      <c r="N121" s="280">
        <v>500</v>
      </c>
    </row>
    <row r="122" spans="3:15" s="87" customFormat="1" ht="60" x14ac:dyDescent="0.2">
      <c r="C122" s="386" t="s">
        <v>1544</v>
      </c>
      <c r="D122" s="378" t="s">
        <v>1525</v>
      </c>
      <c r="E122" s="356" t="s">
        <v>1423</v>
      </c>
      <c r="F122" s="279">
        <v>1</v>
      </c>
      <c r="G122" s="279" t="s">
        <v>1044</v>
      </c>
      <c r="H122" s="279">
        <v>15</v>
      </c>
      <c r="I122" s="279" t="s">
        <v>1044</v>
      </c>
      <c r="J122" s="356" t="s">
        <v>912</v>
      </c>
      <c r="K122" s="282">
        <v>249</v>
      </c>
      <c r="L122" s="279" t="s">
        <v>1077</v>
      </c>
      <c r="M122" s="3"/>
      <c r="N122" s="336">
        <v>7000</v>
      </c>
    </row>
    <row r="123" spans="3:15" s="87" customFormat="1" ht="33.75" x14ac:dyDescent="0.2">
      <c r="C123" s="386" t="s">
        <v>1545</v>
      </c>
      <c r="D123" s="378" t="s">
        <v>1030</v>
      </c>
      <c r="E123" s="356" t="s">
        <v>1423</v>
      </c>
      <c r="F123" s="279">
        <v>1</v>
      </c>
      <c r="G123" s="279" t="s">
        <v>1044</v>
      </c>
      <c r="H123" s="279">
        <v>15</v>
      </c>
      <c r="I123" s="279" t="s">
        <v>1044</v>
      </c>
      <c r="J123" s="356" t="s">
        <v>912</v>
      </c>
      <c r="K123" s="282">
        <v>294</v>
      </c>
      <c r="L123" s="279" t="s">
        <v>1506</v>
      </c>
      <c r="M123" s="3"/>
      <c r="N123" s="280">
        <v>400</v>
      </c>
    </row>
    <row r="124" spans="3:15" s="87" customFormat="1" ht="24" x14ac:dyDescent="0.25">
      <c r="C124" s="386" t="s">
        <v>1644</v>
      </c>
      <c r="D124" s="378" t="s">
        <v>1038</v>
      </c>
      <c r="E124" s="356" t="s">
        <v>1423</v>
      </c>
      <c r="F124" s="279">
        <v>10</v>
      </c>
      <c r="G124" s="279" t="s">
        <v>1044</v>
      </c>
      <c r="H124" s="279">
        <v>26</v>
      </c>
      <c r="I124" s="279" t="s">
        <v>1044</v>
      </c>
      <c r="J124" s="356" t="s">
        <v>912</v>
      </c>
      <c r="K124" s="282">
        <v>244</v>
      </c>
      <c r="L124" s="279" t="s">
        <v>100</v>
      </c>
      <c r="M124" s="3"/>
      <c r="N124" s="281">
        <v>4000</v>
      </c>
      <c r="O124" s="338"/>
    </row>
    <row r="125" spans="3:15" s="87" customFormat="1" ht="10.5" customHeight="1" thickBot="1" x14ac:dyDescent="0.3">
      <c r="O125" s="338"/>
    </row>
    <row r="126" spans="3:15" ht="13.5" thickBot="1" x14ac:dyDescent="0.25">
      <c r="J126" s="266" t="s">
        <v>34</v>
      </c>
      <c r="K126" s="267"/>
      <c r="L126" s="268"/>
      <c r="N126" s="345">
        <f>SUM(N7:N124)</f>
        <v>1034765</v>
      </c>
    </row>
    <row r="127" spans="3:15" ht="3.95" customHeight="1" x14ac:dyDescent="0.2"/>
    <row r="128" spans="3:15" ht="12.75" hidden="1" customHeight="1" x14ac:dyDescent="0.2"/>
    <row r="129" spans="4:5" ht="12.75" hidden="1" customHeight="1" x14ac:dyDescent="0.2"/>
    <row r="130" spans="4:5" ht="12.75" hidden="1" customHeight="1" x14ac:dyDescent="0.2">
      <c r="D130" s="118"/>
      <c r="E130" s="118"/>
    </row>
    <row r="131" spans="4:5" ht="12.75" hidden="1" customHeight="1" x14ac:dyDescent="0.2"/>
    <row r="132" spans="4:5" ht="12.75" hidden="1" customHeight="1" x14ac:dyDescent="0.2"/>
    <row r="133" spans="4:5" ht="12.75" hidden="1" customHeight="1" x14ac:dyDescent="0.2"/>
    <row r="134" spans="4:5" ht="0" hidden="1" customHeight="1" x14ac:dyDescent="0.2"/>
    <row r="135" spans="4:5" ht="0" hidden="1" customHeight="1" x14ac:dyDescent="0.2"/>
    <row r="136" spans="4:5" ht="0" hidden="1" customHeight="1" x14ac:dyDescent="0.2"/>
    <row r="137" spans="4:5" ht="0" hidden="1" customHeight="1" x14ac:dyDescent="0.2"/>
    <row r="138" spans="4:5" ht="0" hidden="1" customHeight="1" x14ac:dyDescent="0.2"/>
    <row r="139" spans="4:5" ht="0" hidden="1" customHeight="1" x14ac:dyDescent="0.2"/>
    <row r="140" spans="4:5" ht="0" hidden="1" customHeight="1" x14ac:dyDescent="0.2"/>
    <row r="141" spans="4:5" ht="0" hidden="1" customHeight="1" x14ac:dyDescent="0.2"/>
    <row r="142" spans="4:5" ht="0" hidden="1" customHeight="1" x14ac:dyDescent="0.2"/>
    <row r="143" spans="4:5" ht="0" hidden="1" customHeight="1" x14ac:dyDescent="0.2"/>
  </sheetData>
  <sheetProtection formatCells="0" formatColumns="0" formatRows="0" insertColumns="0" insertRows="0" insertHyperlinks="0" deleteRows="0" sort="0"/>
  <mergeCells count="9">
    <mergeCell ref="N3:N5"/>
    <mergeCell ref="F4:G4"/>
    <mergeCell ref="H4:I4"/>
    <mergeCell ref="C1:L1"/>
    <mergeCell ref="C3:C5"/>
    <mergeCell ref="D3:D5"/>
    <mergeCell ref="E3:E5"/>
    <mergeCell ref="F3:I3"/>
    <mergeCell ref="J3:L4"/>
  </mergeCells>
  <dataValidations count="2">
    <dataValidation type="list" allowBlank="1" showInputMessage="1" showErrorMessage="1" sqref="G7:G124 I7:I124">
      <formula1>MES</formula1>
    </dataValidation>
    <dataValidation type="list" allowBlank="1" showInputMessage="1" showErrorMessage="1" sqref="J7:J124">
      <formula1>DEPARTAMENTO</formula1>
    </dataValidation>
  </dataValidations>
  <pageMargins left="0.25" right="0.25" top="0.75" bottom="0.75" header="0.3" footer="0.3"/>
  <pageSetup paperSize="5" scale="90" orientation="landscape" horizontalDpi="4294967293"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9"/>
  <sheetViews>
    <sheetView showGridLines="0" zoomScaleNormal="100" zoomScaleSheetLayoutView="100" workbookViewId="0">
      <pane ySplit="7" topLeftCell="A41" activePane="bottomLeft" state="frozen"/>
      <selection pane="bottomLeft" activeCell="B40" sqref="B40:F44"/>
    </sheetView>
  </sheetViews>
  <sheetFormatPr baseColWidth="10" defaultRowHeight="15" zeroHeight="1" x14ac:dyDescent="0.25"/>
  <cols>
    <col min="1" max="1" width="0.85546875" style="4" customWidth="1"/>
    <col min="2" max="2" width="11.42578125" style="4" customWidth="1"/>
    <col min="3" max="3" width="53.42578125" style="4" customWidth="1"/>
    <col min="4" max="6" width="15.7109375" style="4" customWidth="1"/>
    <col min="7" max="7" width="0.85546875" style="4" customWidth="1"/>
    <col min="8" max="8" width="11.42578125" style="4" customWidth="1"/>
    <col min="9" max="16384" width="11.42578125" style="4"/>
  </cols>
  <sheetData>
    <row r="1" spans="1:7" ht="21" customHeight="1" x14ac:dyDescent="0.25"/>
    <row r="2" spans="1:7" s="6" customFormat="1" ht="21" x14ac:dyDescent="0.35">
      <c r="B2" s="750" t="s">
        <v>144</v>
      </c>
      <c r="C2" s="750"/>
      <c r="D2" s="750"/>
      <c r="E2" s="750"/>
      <c r="F2" s="750"/>
    </row>
    <row r="3" spans="1:7" ht="15.75" thickBot="1" x14ac:dyDescent="0.3"/>
    <row r="4" spans="1:7" ht="15.75" x14ac:dyDescent="0.25">
      <c r="B4" s="7" t="s">
        <v>143</v>
      </c>
      <c r="C4" s="19" t="str">
        <f>POR!B10</f>
        <v>PARACAIDISMO</v>
      </c>
    </row>
    <row r="5" spans="1:7" ht="16.5" thickBot="1" x14ac:dyDescent="0.3">
      <c r="B5" s="9" t="s">
        <v>192</v>
      </c>
      <c r="C5" s="20">
        <f>POR!F14</f>
        <v>2015</v>
      </c>
    </row>
    <row r="6" spans="1:7" ht="3.95" customHeight="1" x14ac:dyDescent="0.25"/>
    <row r="7" spans="1:7" x14ac:dyDescent="0.25"/>
    <row r="8" spans="1:7" s="224" customFormat="1" ht="15.75" x14ac:dyDescent="0.25">
      <c r="A8" s="4"/>
      <c r="B8" s="110" t="s">
        <v>24</v>
      </c>
      <c r="C8" s="111" t="s">
        <v>145</v>
      </c>
      <c r="D8" s="18"/>
      <c r="E8" s="18"/>
      <c r="F8" s="18"/>
      <c r="G8" s="4"/>
    </row>
    <row r="9" spans="1:7" s="224" customFormat="1" x14ac:dyDescent="0.25">
      <c r="A9" s="4"/>
      <c r="B9" s="21"/>
      <c r="C9" s="22"/>
      <c r="D9" s="23"/>
      <c r="E9" s="24"/>
      <c r="F9" s="23"/>
      <c r="G9" s="4"/>
    </row>
    <row r="10" spans="1:7" s="224" customFormat="1" x14ac:dyDescent="0.25">
      <c r="B10" s="225">
        <v>11</v>
      </c>
      <c r="C10" s="226" t="s">
        <v>146</v>
      </c>
      <c r="D10" s="227"/>
      <c r="E10" s="228">
        <f>SUM(D12:D15)</f>
        <v>211520</v>
      </c>
      <c r="F10" s="229">
        <f>SUM(D12:D15)</f>
        <v>211520</v>
      </c>
    </row>
    <row r="11" spans="1:7" s="224" customFormat="1" x14ac:dyDescent="0.25">
      <c r="B11" s="225" t="s">
        <v>147</v>
      </c>
      <c r="C11" s="230" t="s">
        <v>148</v>
      </c>
      <c r="D11" s="227"/>
      <c r="E11" s="231"/>
      <c r="F11" s="227"/>
    </row>
    <row r="12" spans="1:7" s="224" customFormat="1" x14ac:dyDescent="0.25">
      <c r="B12" s="303" t="s">
        <v>149</v>
      </c>
      <c r="C12" s="302" t="s">
        <v>1344</v>
      </c>
      <c r="D12" s="301">
        <v>135920</v>
      </c>
      <c r="E12" s="231"/>
      <c r="F12" s="227"/>
    </row>
    <row r="13" spans="1:7" s="224" customFormat="1" x14ac:dyDescent="0.25">
      <c r="B13" s="303" t="s">
        <v>150</v>
      </c>
      <c r="C13" s="302" t="s">
        <v>1343</v>
      </c>
      <c r="D13" s="301">
        <v>15000</v>
      </c>
      <c r="E13" s="231"/>
      <c r="F13" s="227"/>
    </row>
    <row r="14" spans="1:7" s="224" customFormat="1" x14ac:dyDescent="0.25">
      <c r="B14" s="303" t="s">
        <v>1342</v>
      </c>
      <c r="C14" s="302" t="s">
        <v>1341</v>
      </c>
      <c r="D14" s="301">
        <v>49000</v>
      </c>
      <c r="E14" s="231"/>
      <c r="F14" s="227"/>
    </row>
    <row r="15" spans="1:7" s="224" customFormat="1" x14ac:dyDescent="0.25">
      <c r="B15" s="303" t="s">
        <v>1340</v>
      </c>
      <c r="C15" s="302" t="s">
        <v>1339</v>
      </c>
      <c r="D15" s="301">
        <v>11600</v>
      </c>
      <c r="E15" s="232"/>
      <c r="F15" s="227"/>
    </row>
    <row r="16" spans="1:7" s="224" customFormat="1" x14ac:dyDescent="0.25">
      <c r="B16" s="225"/>
      <c r="C16" s="230"/>
      <c r="D16" s="227"/>
      <c r="E16" s="232"/>
      <c r="F16" s="227"/>
    </row>
    <row r="17" spans="2:12" s="224" customFormat="1" x14ac:dyDescent="0.25">
      <c r="B17" s="225" t="s">
        <v>151</v>
      </c>
      <c r="C17" s="226" t="s">
        <v>152</v>
      </c>
      <c r="D17" s="227"/>
      <c r="E17" s="232"/>
      <c r="F17" s="227"/>
    </row>
    <row r="18" spans="2:12" s="224" customFormat="1" x14ac:dyDescent="0.25">
      <c r="B18" s="303" t="s">
        <v>153</v>
      </c>
      <c r="C18" s="302" t="s">
        <v>1345</v>
      </c>
      <c r="D18" s="301">
        <v>2400</v>
      </c>
      <c r="E18" s="242">
        <f>SUM(D18:D20)</f>
        <v>2400</v>
      </c>
      <c r="F18" s="229">
        <f>E18+E35</f>
        <v>2400</v>
      </c>
    </row>
    <row r="19" spans="2:12" s="224" customFormat="1" x14ac:dyDescent="0.25">
      <c r="B19" s="225" t="s">
        <v>153</v>
      </c>
      <c r="C19" s="230" t="s">
        <v>154</v>
      </c>
      <c r="D19" s="227">
        <v>0</v>
      </c>
      <c r="E19" s="232"/>
      <c r="F19" s="227"/>
    </row>
    <row r="20" spans="2:12" s="224" customFormat="1" x14ac:dyDescent="0.25">
      <c r="B20" s="225" t="s">
        <v>155</v>
      </c>
      <c r="C20" s="230" t="s">
        <v>156</v>
      </c>
      <c r="D20" s="227">
        <v>0</v>
      </c>
      <c r="E20" s="232"/>
      <c r="F20" s="227"/>
    </row>
    <row r="21" spans="2:12" s="224" customFormat="1" x14ac:dyDescent="0.25">
      <c r="B21" s="233"/>
      <c r="C21" s="234"/>
      <c r="D21" s="235"/>
      <c r="E21" s="232"/>
      <c r="F21" s="235"/>
      <c r="G21" s="236"/>
      <c r="H21" s="236"/>
      <c r="I21" s="236"/>
      <c r="J21" s="236"/>
      <c r="K21" s="236"/>
      <c r="L21" s="236"/>
    </row>
    <row r="22" spans="2:12" s="224" customFormat="1" ht="25.5" x14ac:dyDescent="0.25">
      <c r="B22" s="225" t="s">
        <v>157</v>
      </c>
      <c r="C22" s="237" t="s">
        <v>158</v>
      </c>
      <c r="D22" s="227"/>
      <c r="E22" s="231"/>
      <c r="F22" s="227"/>
    </row>
    <row r="23" spans="2:12" s="224" customFormat="1" x14ac:dyDescent="0.25">
      <c r="B23" s="225" t="s">
        <v>159</v>
      </c>
      <c r="C23" s="230" t="s">
        <v>160</v>
      </c>
      <c r="D23" s="227"/>
      <c r="E23" s="231"/>
      <c r="F23" s="227"/>
    </row>
    <row r="24" spans="2:12" s="224" customFormat="1" x14ac:dyDescent="0.25">
      <c r="B24" s="225" t="s">
        <v>161</v>
      </c>
      <c r="C24" s="230" t="s">
        <v>162</v>
      </c>
      <c r="D24" s="227"/>
      <c r="E24" s="231"/>
      <c r="F24" s="227"/>
    </row>
    <row r="25" spans="2:12" s="224" customFormat="1" x14ac:dyDescent="0.25">
      <c r="B25" s="225" t="s">
        <v>163</v>
      </c>
      <c r="C25" s="230" t="s">
        <v>164</v>
      </c>
      <c r="D25" s="227"/>
      <c r="E25" s="231"/>
      <c r="F25" s="227"/>
    </row>
    <row r="26" spans="2:12" s="224" customFormat="1" x14ac:dyDescent="0.25">
      <c r="B26" s="225"/>
      <c r="C26" s="230"/>
      <c r="D26" s="227"/>
      <c r="E26" s="231"/>
      <c r="F26" s="227"/>
    </row>
    <row r="27" spans="2:12" s="224" customFormat="1" x14ac:dyDescent="0.25">
      <c r="B27" s="225" t="s">
        <v>165</v>
      </c>
      <c r="C27" s="226" t="s">
        <v>166</v>
      </c>
      <c r="D27" s="227"/>
      <c r="E27" s="228">
        <f>SUM(D27:D32)</f>
        <v>4781.75</v>
      </c>
      <c r="F27" s="229">
        <f>E27+E44</f>
        <v>4781.75</v>
      </c>
    </row>
    <row r="28" spans="2:12" s="224" customFormat="1" x14ac:dyDescent="0.25">
      <c r="B28" s="225" t="s">
        <v>167</v>
      </c>
      <c r="C28" s="230" t="s">
        <v>168</v>
      </c>
      <c r="D28" s="227"/>
      <c r="E28" s="231"/>
      <c r="F28" s="227"/>
    </row>
    <row r="29" spans="2:12" s="224" customFormat="1" x14ac:dyDescent="0.25">
      <c r="B29" s="225" t="s">
        <v>169</v>
      </c>
      <c r="C29" s="230" t="s">
        <v>170</v>
      </c>
      <c r="D29" s="227">
        <v>4781.75</v>
      </c>
      <c r="E29" s="231"/>
      <c r="F29" s="227"/>
    </row>
    <row r="30" spans="2:12" s="224" customFormat="1" x14ac:dyDescent="0.25">
      <c r="B30" s="225"/>
      <c r="C30" s="230"/>
      <c r="D30" s="227"/>
      <c r="E30" s="231"/>
      <c r="F30" s="227"/>
    </row>
    <row r="31" spans="2:12" s="224" customFormat="1" x14ac:dyDescent="0.25">
      <c r="B31" s="225" t="s">
        <v>171</v>
      </c>
      <c r="C31" s="230" t="s">
        <v>172</v>
      </c>
      <c r="D31" s="227"/>
      <c r="E31" s="231"/>
      <c r="F31" s="227"/>
    </row>
    <row r="32" spans="2:12" s="224" customFormat="1" x14ac:dyDescent="0.25">
      <c r="B32" s="225" t="s">
        <v>173</v>
      </c>
      <c r="C32" s="230" t="s">
        <v>174</v>
      </c>
      <c r="D32" s="227">
        <v>0</v>
      </c>
      <c r="E32" s="231"/>
      <c r="F32" s="227"/>
    </row>
    <row r="33" spans="2:8" s="224" customFormat="1" x14ac:dyDescent="0.25">
      <c r="B33" s="225"/>
      <c r="C33" s="230"/>
      <c r="D33" s="227"/>
      <c r="E33" s="231"/>
      <c r="F33" s="227"/>
    </row>
    <row r="34" spans="2:8" s="224" customFormat="1" x14ac:dyDescent="0.25">
      <c r="B34" s="225" t="s">
        <v>175</v>
      </c>
      <c r="C34" s="226" t="s">
        <v>132</v>
      </c>
      <c r="D34" s="227"/>
      <c r="E34" s="228">
        <f>D36+D37</f>
        <v>2259429.52</v>
      </c>
      <c r="F34" s="229">
        <f>E34</f>
        <v>2259429.52</v>
      </c>
    </row>
    <row r="35" spans="2:8" s="224" customFormat="1" x14ac:dyDescent="0.25">
      <c r="B35" s="225" t="s">
        <v>176</v>
      </c>
      <c r="C35" s="230" t="s">
        <v>177</v>
      </c>
      <c r="D35" s="227"/>
      <c r="E35" s="231"/>
      <c r="F35" s="227"/>
    </row>
    <row r="36" spans="2:8" s="224" customFormat="1" x14ac:dyDescent="0.25">
      <c r="B36" s="225" t="s">
        <v>178</v>
      </c>
      <c r="C36" s="230" t="s">
        <v>179</v>
      </c>
      <c r="D36" s="227">
        <v>2259429.52</v>
      </c>
      <c r="E36" s="231"/>
      <c r="F36" s="227"/>
    </row>
    <row r="37" spans="2:8" s="224" customFormat="1" x14ac:dyDescent="0.25">
      <c r="B37" s="225" t="s">
        <v>180</v>
      </c>
      <c r="C37" s="230" t="s">
        <v>38</v>
      </c>
      <c r="D37" s="227">
        <v>0</v>
      </c>
      <c r="E37" s="231"/>
      <c r="F37" s="227"/>
    </row>
    <row r="38" spans="2:8" s="224" customFormat="1" ht="15.75" x14ac:dyDescent="0.25">
      <c r="B38" s="225"/>
      <c r="C38" s="238" t="s">
        <v>181</v>
      </c>
      <c r="D38" s="227"/>
      <c r="E38" s="231"/>
      <c r="F38" s="227"/>
    </row>
    <row r="39" spans="2:8" s="224" customFormat="1" x14ac:dyDescent="0.25">
      <c r="B39" s="225"/>
      <c r="C39" s="230"/>
      <c r="D39" s="227"/>
      <c r="E39" s="231"/>
      <c r="F39" s="227"/>
    </row>
    <row r="40" spans="2:8" s="224" customFormat="1" x14ac:dyDescent="0.25">
      <c r="B40" s="225" t="s">
        <v>182</v>
      </c>
      <c r="C40" s="226" t="s">
        <v>183</v>
      </c>
      <c r="D40" s="229"/>
      <c r="E40" s="228">
        <f>SUM(D43:D44)</f>
        <v>868563.73</v>
      </c>
      <c r="F40" s="229">
        <f>E40</f>
        <v>868563.73</v>
      </c>
    </row>
    <row r="41" spans="2:8" s="224" customFormat="1" x14ac:dyDescent="0.25">
      <c r="B41" s="225" t="s">
        <v>184</v>
      </c>
      <c r="C41" s="230" t="s">
        <v>185</v>
      </c>
      <c r="D41" s="227"/>
      <c r="E41" s="231"/>
      <c r="F41" s="227"/>
    </row>
    <row r="42" spans="2:8" s="224" customFormat="1" x14ac:dyDescent="0.25">
      <c r="B42" s="225" t="s">
        <v>186</v>
      </c>
      <c r="C42" s="230" t="s">
        <v>187</v>
      </c>
      <c r="D42" s="227"/>
      <c r="E42" s="231"/>
      <c r="F42" s="227"/>
    </row>
    <row r="43" spans="2:8" s="224" customFormat="1" ht="16.5" customHeight="1" x14ac:dyDescent="0.25">
      <c r="B43" s="225" t="s">
        <v>188</v>
      </c>
      <c r="C43" s="230" t="s">
        <v>1346</v>
      </c>
      <c r="D43" s="227">
        <v>171725.75</v>
      </c>
      <c r="E43" s="231"/>
      <c r="F43" s="227"/>
    </row>
    <row r="44" spans="2:8" s="224" customFormat="1" x14ac:dyDescent="0.25">
      <c r="B44" s="225" t="s">
        <v>189</v>
      </c>
      <c r="C44" s="230" t="s">
        <v>1347</v>
      </c>
      <c r="D44" s="227">
        <v>696837.98</v>
      </c>
      <c r="E44" s="231"/>
      <c r="F44" s="227"/>
    </row>
    <row r="45" spans="2:8" s="224" customFormat="1" x14ac:dyDescent="0.25">
      <c r="B45" s="225"/>
      <c r="C45" s="230"/>
      <c r="D45" s="227"/>
      <c r="E45" s="231"/>
      <c r="F45" s="227"/>
    </row>
    <row r="46" spans="2:8" s="224" customFormat="1" ht="18.75" customHeight="1" x14ac:dyDescent="0.25">
      <c r="B46" s="239"/>
      <c r="C46" s="240" t="s">
        <v>190</v>
      </c>
      <c r="D46" s="241">
        <f>SUM(D9:D45)</f>
        <v>3346695</v>
      </c>
      <c r="E46" s="241">
        <f>SUM(E9:E45)</f>
        <v>3346695</v>
      </c>
      <c r="F46" s="241">
        <f>SUM(F9:F45)</f>
        <v>3346695</v>
      </c>
      <c r="H46" s="489"/>
    </row>
    <row r="47" spans="2:8" ht="12.75" customHeight="1" x14ac:dyDescent="0.25">
      <c r="D47" s="337"/>
      <c r="E47" s="349"/>
    </row>
    <row r="48" spans="2:8" hidden="1" x14ac:dyDescent="0.25"/>
    <row r="49" hidden="1" x14ac:dyDescent="0.25"/>
  </sheetData>
  <sheetProtection selectLockedCells="1" selectUnlockedCells="1"/>
  <mergeCells count="1">
    <mergeCell ref="B2:F2"/>
  </mergeCells>
  <pageMargins left="0.25" right="0.25" top="0.75" bottom="0.75" header="0.3" footer="0.3"/>
  <pageSetup paperSize="5" scale="90" orientation="portrait" horizontalDpi="4294967293" r:id="rId1"/>
  <ignoredErrors>
    <ignoredError sqref="E18:F18 E10:F10 E34:F34 D46:F46 E40:F40 E27:F27" unlocked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19"/>
  <sheetViews>
    <sheetView showGridLines="0" zoomScaleNormal="100" zoomScaleSheetLayoutView="115" workbookViewId="0">
      <pane ySplit="8" topLeftCell="A94" activePane="bottomLeft" state="frozen"/>
      <selection pane="bottomLeft" activeCell="B96" sqref="B96:H102"/>
    </sheetView>
  </sheetViews>
  <sheetFormatPr baseColWidth="10" defaultColWidth="0" defaultRowHeight="15" zeroHeight="1" x14ac:dyDescent="0.25"/>
  <cols>
    <col min="1" max="1" width="0.85546875" style="4" customWidth="1"/>
    <col min="2" max="2" width="10.7109375" style="4" customWidth="1"/>
    <col min="3" max="3" width="44.7109375" style="4" customWidth="1"/>
    <col min="4" max="8" width="17.7109375" style="4" customWidth="1"/>
    <col min="9" max="9" width="0.85546875" style="4" customWidth="1"/>
    <col min="10" max="10" width="0" style="4" hidden="1" customWidth="1"/>
    <col min="11" max="16384" width="11.42578125" style="4" hidden="1"/>
  </cols>
  <sheetData>
    <row r="1" spans="2:9" ht="21" customHeight="1" x14ac:dyDescent="0.25"/>
    <row r="2" spans="2:9" ht="21" x14ac:dyDescent="0.35">
      <c r="B2" s="751" t="s">
        <v>191</v>
      </c>
      <c r="C2" s="751"/>
      <c r="D2" s="751"/>
      <c r="E2" s="751"/>
      <c r="F2" s="751"/>
      <c r="G2" s="751"/>
      <c r="H2" s="751"/>
    </row>
    <row r="3" spans="2:9" ht="15.75" thickBot="1" x14ac:dyDescent="0.3"/>
    <row r="4" spans="2:9" ht="15.75" x14ac:dyDescent="0.25">
      <c r="B4" s="7" t="s">
        <v>143</v>
      </c>
      <c r="C4" s="12" t="str">
        <f>POR!B10</f>
        <v>PARACAIDISMO</v>
      </c>
      <c r="D4" s="8"/>
      <c r="E4" s="8"/>
      <c r="F4" s="8"/>
      <c r="G4" s="8"/>
      <c r="H4" s="8"/>
    </row>
    <row r="5" spans="2:9" ht="16.5" thickBot="1" x14ac:dyDescent="0.3">
      <c r="B5" s="9" t="s">
        <v>192</v>
      </c>
      <c r="C5" s="13">
        <f>POR!F14</f>
        <v>2015</v>
      </c>
      <c r="D5" s="8"/>
      <c r="E5" s="8"/>
      <c r="F5" s="8"/>
      <c r="G5" s="8"/>
      <c r="H5" s="8"/>
    </row>
    <row r="6" spans="2:9" ht="15.75" thickBot="1" x14ac:dyDescent="0.3">
      <c r="B6" s="10"/>
    </row>
    <row r="7" spans="2:9" ht="24.75" thickBot="1" x14ac:dyDescent="0.3">
      <c r="B7" s="14" t="s">
        <v>39</v>
      </c>
      <c r="C7" s="15" t="s">
        <v>40</v>
      </c>
      <c r="D7" s="16">
        <v>1</v>
      </c>
      <c r="E7" s="16">
        <v>0.2</v>
      </c>
      <c r="F7" s="16">
        <v>0.3</v>
      </c>
      <c r="G7" s="16">
        <v>0.5</v>
      </c>
      <c r="H7" s="15" t="s">
        <v>41</v>
      </c>
      <c r="I7" s="17"/>
    </row>
    <row r="8" spans="2:9" ht="3.95" customHeight="1" thickBot="1" x14ac:dyDescent="0.3"/>
    <row r="9" spans="2:9" s="224" customFormat="1" x14ac:dyDescent="0.25">
      <c r="B9" s="243"/>
      <c r="C9" s="244"/>
      <c r="D9" s="245"/>
      <c r="E9" s="245"/>
      <c r="F9" s="245"/>
      <c r="G9" s="245"/>
      <c r="H9" s="246"/>
      <c r="I9" s="247"/>
    </row>
    <row r="10" spans="2:9" s="224" customFormat="1" x14ac:dyDescent="0.25">
      <c r="B10" s="248"/>
      <c r="C10" s="249" t="s">
        <v>42</v>
      </c>
      <c r="D10" s="250"/>
      <c r="E10" s="250"/>
      <c r="F10" s="250"/>
      <c r="G10" s="250"/>
      <c r="H10" s="251"/>
      <c r="I10" s="247"/>
    </row>
    <row r="11" spans="2:9" s="224" customFormat="1" x14ac:dyDescent="0.25">
      <c r="B11" s="248"/>
      <c r="C11" s="252"/>
      <c r="D11" s="250"/>
      <c r="E11" s="250"/>
      <c r="F11" s="250"/>
      <c r="G11" s="250"/>
      <c r="H11" s="251"/>
      <c r="I11" s="247"/>
    </row>
    <row r="12" spans="2:9" s="224" customFormat="1" x14ac:dyDescent="0.25">
      <c r="B12" s="253">
        <v>0</v>
      </c>
      <c r="C12" s="254" t="s">
        <v>43</v>
      </c>
      <c r="D12" s="250"/>
      <c r="E12" s="255"/>
      <c r="F12" s="250"/>
      <c r="G12" s="250"/>
      <c r="H12" s="251"/>
      <c r="I12" s="247"/>
    </row>
    <row r="13" spans="2:9" s="224" customFormat="1" x14ac:dyDescent="0.25">
      <c r="B13" s="248" t="s">
        <v>44</v>
      </c>
      <c r="C13" s="252" t="s">
        <v>1645</v>
      </c>
      <c r="D13" s="250">
        <v>250000</v>
      </c>
      <c r="E13" s="250">
        <v>250000</v>
      </c>
      <c r="F13" s="250"/>
      <c r="G13" s="250"/>
      <c r="H13" s="258">
        <f>+E13+F13+G13</f>
        <v>250000</v>
      </c>
      <c r="I13" s="247"/>
    </row>
    <row r="14" spans="2:9" s="224" customFormat="1" x14ac:dyDescent="0.25">
      <c r="B14" s="256" t="s">
        <v>45</v>
      </c>
      <c r="C14" s="252" t="s">
        <v>46</v>
      </c>
      <c r="D14" s="250">
        <f t="shared" ref="D14:D88" si="0">+H14</f>
        <v>17000</v>
      </c>
      <c r="E14" s="250">
        <v>17000</v>
      </c>
      <c r="F14" s="250"/>
      <c r="G14" s="250"/>
      <c r="H14" s="258">
        <f t="shared" ref="H14:H88" si="1">+E14+F14+G14</f>
        <v>17000</v>
      </c>
      <c r="I14" s="247"/>
    </row>
    <row r="15" spans="2:9" s="224" customFormat="1" x14ac:dyDescent="0.25">
      <c r="B15" s="248" t="s">
        <v>47</v>
      </c>
      <c r="C15" s="252" t="s">
        <v>1646</v>
      </c>
      <c r="D15" s="250">
        <f t="shared" si="0"/>
        <v>0</v>
      </c>
      <c r="E15" s="250">
        <v>0</v>
      </c>
      <c r="F15" s="250"/>
      <c r="G15" s="250"/>
      <c r="H15" s="258">
        <f t="shared" si="1"/>
        <v>0</v>
      </c>
      <c r="I15" s="247"/>
    </row>
    <row r="16" spans="2:9" s="224" customFormat="1" x14ac:dyDescent="0.25">
      <c r="B16" s="256" t="s">
        <v>48</v>
      </c>
      <c r="C16" s="252" t="s">
        <v>49</v>
      </c>
      <c r="D16" s="250">
        <f t="shared" si="0"/>
        <v>0</v>
      </c>
      <c r="E16" s="250"/>
      <c r="F16" s="250"/>
      <c r="G16" s="250"/>
      <c r="H16" s="258">
        <f t="shared" si="1"/>
        <v>0</v>
      </c>
      <c r="I16" s="247"/>
    </row>
    <row r="17" spans="2:12" s="224" customFormat="1" x14ac:dyDescent="0.25">
      <c r="B17" s="256" t="s">
        <v>50</v>
      </c>
      <c r="C17" s="252" t="s">
        <v>1647</v>
      </c>
      <c r="D17" s="250">
        <f t="shared" si="0"/>
        <v>0</v>
      </c>
      <c r="E17" s="250"/>
      <c r="F17" s="250"/>
      <c r="G17" s="250"/>
      <c r="H17" s="258">
        <f t="shared" si="1"/>
        <v>0</v>
      </c>
      <c r="I17" s="247"/>
    </row>
    <row r="18" spans="2:12" s="224" customFormat="1" ht="24" x14ac:dyDescent="0.25">
      <c r="B18" s="256" t="s">
        <v>51</v>
      </c>
      <c r="C18" s="470" t="s">
        <v>1047</v>
      </c>
      <c r="D18" s="250">
        <v>75000</v>
      </c>
      <c r="E18" s="250">
        <v>75000</v>
      </c>
      <c r="F18" s="250"/>
      <c r="G18" s="347"/>
      <c r="H18" s="258">
        <f t="shared" si="1"/>
        <v>75000</v>
      </c>
      <c r="I18" s="247"/>
    </row>
    <row r="19" spans="2:12" s="224" customFormat="1" x14ac:dyDescent="0.25">
      <c r="B19" s="248" t="s">
        <v>52</v>
      </c>
      <c r="C19" s="252" t="s">
        <v>1648</v>
      </c>
      <c r="D19" s="250">
        <f t="shared" si="0"/>
        <v>0</v>
      </c>
      <c r="E19" s="250"/>
      <c r="F19" s="250"/>
      <c r="G19" s="250"/>
      <c r="H19" s="258">
        <f t="shared" si="1"/>
        <v>0</v>
      </c>
      <c r="I19" s="247"/>
    </row>
    <row r="20" spans="2:12" s="224" customFormat="1" x14ac:dyDescent="0.25">
      <c r="B20" s="256" t="s">
        <v>53</v>
      </c>
      <c r="C20" s="252" t="s">
        <v>1649</v>
      </c>
      <c r="D20" s="250">
        <f t="shared" si="0"/>
        <v>30000</v>
      </c>
      <c r="E20" s="250">
        <v>30000</v>
      </c>
      <c r="F20" s="250"/>
      <c r="G20" s="250"/>
      <c r="H20" s="258">
        <f t="shared" si="1"/>
        <v>30000</v>
      </c>
      <c r="I20" s="247"/>
    </row>
    <row r="21" spans="2:12" s="224" customFormat="1" x14ac:dyDescent="0.25">
      <c r="B21" s="256" t="s">
        <v>54</v>
      </c>
      <c r="C21" s="252" t="s">
        <v>1650</v>
      </c>
      <c r="D21" s="250">
        <f t="shared" si="0"/>
        <v>0</v>
      </c>
      <c r="E21" s="250">
        <v>0</v>
      </c>
      <c r="F21" s="250"/>
      <c r="G21" s="250"/>
      <c r="H21" s="258">
        <f t="shared" si="1"/>
        <v>0</v>
      </c>
      <c r="I21" s="247"/>
      <c r="J21" s="236"/>
      <c r="K21" s="236"/>
      <c r="L21" s="236"/>
    </row>
    <row r="22" spans="2:12" s="224" customFormat="1" x14ac:dyDescent="0.25">
      <c r="B22" s="256" t="s">
        <v>55</v>
      </c>
      <c r="C22" s="252" t="s">
        <v>56</v>
      </c>
      <c r="D22" s="250">
        <f t="shared" si="0"/>
        <v>0</v>
      </c>
      <c r="E22" s="250">
        <v>0</v>
      </c>
      <c r="F22" s="250"/>
      <c r="G22" s="250"/>
      <c r="H22" s="258">
        <f t="shared" si="1"/>
        <v>0</v>
      </c>
      <c r="I22" s="247"/>
    </row>
    <row r="23" spans="2:12" s="224" customFormat="1" x14ac:dyDescent="0.25">
      <c r="B23" s="248" t="s">
        <v>57</v>
      </c>
      <c r="C23" s="252" t="s">
        <v>1050</v>
      </c>
      <c r="D23" s="250">
        <f t="shared" si="0"/>
        <v>30000</v>
      </c>
      <c r="E23" s="250">
        <v>30000</v>
      </c>
      <c r="F23" s="250"/>
      <c r="G23" s="250"/>
      <c r="H23" s="258">
        <f t="shared" si="1"/>
        <v>30000</v>
      </c>
      <c r="I23" s="247"/>
    </row>
    <row r="24" spans="2:12" s="224" customFormat="1" x14ac:dyDescent="0.25">
      <c r="B24" s="248" t="s">
        <v>58</v>
      </c>
      <c r="C24" s="252" t="s">
        <v>1052</v>
      </c>
      <c r="D24" s="250">
        <f t="shared" si="0"/>
        <v>30000</v>
      </c>
      <c r="E24" s="250">
        <v>30000</v>
      </c>
      <c r="F24" s="250"/>
      <c r="G24" s="250"/>
      <c r="H24" s="258">
        <f t="shared" si="1"/>
        <v>30000</v>
      </c>
      <c r="I24" s="247"/>
    </row>
    <row r="25" spans="2:12" s="224" customFormat="1" x14ac:dyDescent="0.25">
      <c r="B25" s="248" t="s">
        <v>59</v>
      </c>
      <c r="C25" s="252" t="s">
        <v>1049</v>
      </c>
      <c r="D25" s="250">
        <f t="shared" si="0"/>
        <v>2000</v>
      </c>
      <c r="E25" s="250">
        <v>2000</v>
      </c>
      <c r="F25" s="250"/>
      <c r="G25" s="250"/>
      <c r="H25" s="258">
        <f t="shared" si="1"/>
        <v>2000</v>
      </c>
      <c r="I25" s="247"/>
    </row>
    <row r="26" spans="2:12" s="224" customFormat="1" x14ac:dyDescent="0.25">
      <c r="B26" s="248"/>
      <c r="C26" s="254" t="s">
        <v>60</v>
      </c>
      <c r="D26" s="250">
        <f t="shared" si="0"/>
        <v>0</v>
      </c>
      <c r="E26" s="250"/>
      <c r="F26" s="250"/>
      <c r="G26" s="250"/>
      <c r="H26" s="258">
        <f t="shared" si="1"/>
        <v>0</v>
      </c>
      <c r="I26" s="247"/>
    </row>
    <row r="27" spans="2:12" s="224" customFormat="1" x14ac:dyDescent="0.25">
      <c r="B27" s="248"/>
      <c r="C27" s="252"/>
      <c r="D27" s="250"/>
      <c r="E27" s="250"/>
      <c r="F27" s="250"/>
      <c r="G27" s="250"/>
      <c r="H27" s="258"/>
      <c r="I27" s="247"/>
    </row>
    <row r="28" spans="2:12" s="224" customFormat="1" x14ac:dyDescent="0.25">
      <c r="B28" s="253" t="s">
        <v>61</v>
      </c>
      <c r="C28" s="254" t="s">
        <v>62</v>
      </c>
      <c r="D28" s="250"/>
      <c r="E28" s="250"/>
      <c r="F28" s="250"/>
      <c r="G28" s="250"/>
      <c r="H28" s="258">
        <f t="shared" si="1"/>
        <v>0</v>
      </c>
      <c r="I28" s="247"/>
    </row>
    <row r="29" spans="2:12" s="224" customFormat="1" x14ac:dyDescent="0.25">
      <c r="B29" s="257" t="s">
        <v>63</v>
      </c>
      <c r="C29" s="252" t="s">
        <v>64</v>
      </c>
      <c r="D29" s="250">
        <f t="shared" si="0"/>
        <v>4800</v>
      </c>
      <c r="E29" s="250">
        <v>4800</v>
      </c>
      <c r="F29" s="250"/>
      <c r="G29" s="250"/>
      <c r="H29" s="258">
        <f t="shared" si="1"/>
        <v>4800</v>
      </c>
      <c r="I29" s="247"/>
    </row>
    <row r="30" spans="2:12" s="224" customFormat="1" x14ac:dyDescent="0.25">
      <c r="B30" s="248" t="s">
        <v>65</v>
      </c>
      <c r="C30" s="252" t="s">
        <v>1651</v>
      </c>
      <c r="D30" s="250">
        <f t="shared" si="0"/>
        <v>24000</v>
      </c>
      <c r="E30" s="250">
        <v>24000</v>
      </c>
      <c r="F30" s="250"/>
      <c r="G30" s="250"/>
      <c r="H30" s="258">
        <f t="shared" si="1"/>
        <v>24000</v>
      </c>
      <c r="I30" s="247"/>
    </row>
    <row r="31" spans="2:12" s="224" customFormat="1" x14ac:dyDescent="0.25">
      <c r="B31" s="248" t="s">
        <v>66</v>
      </c>
      <c r="C31" s="252" t="s">
        <v>1091</v>
      </c>
      <c r="D31" s="250">
        <f t="shared" si="0"/>
        <v>500</v>
      </c>
      <c r="E31" s="250">
        <v>500</v>
      </c>
      <c r="F31" s="250"/>
      <c r="G31" s="250"/>
      <c r="H31" s="258">
        <f t="shared" si="1"/>
        <v>500</v>
      </c>
      <c r="I31" s="247"/>
    </row>
    <row r="32" spans="2:12" s="224" customFormat="1" ht="24" x14ac:dyDescent="0.25">
      <c r="B32" s="248" t="s">
        <v>1482</v>
      </c>
      <c r="C32" s="471" t="s">
        <v>1088</v>
      </c>
      <c r="D32" s="250">
        <f>+H32</f>
        <v>600</v>
      </c>
      <c r="E32" s="250">
        <v>600</v>
      </c>
      <c r="F32" s="250"/>
      <c r="G32" s="250"/>
      <c r="H32" s="258">
        <f>+E32+F32+G32</f>
        <v>600</v>
      </c>
      <c r="I32" s="247"/>
    </row>
    <row r="33" spans="2:9" s="224" customFormat="1" x14ac:dyDescent="0.25">
      <c r="B33" s="248" t="s">
        <v>1489</v>
      </c>
      <c r="C33" s="252" t="s">
        <v>1075</v>
      </c>
      <c r="D33" s="347">
        <v>1500</v>
      </c>
      <c r="E33" s="347"/>
      <c r="F33" s="250"/>
      <c r="G33" s="250">
        <v>1500</v>
      </c>
      <c r="H33" s="258">
        <f>+E33+F33+G33</f>
        <v>1500</v>
      </c>
      <c r="I33" s="247"/>
    </row>
    <row r="34" spans="2:9" s="224" customFormat="1" x14ac:dyDescent="0.25">
      <c r="B34" s="248" t="s">
        <v>67</v>
      </c>
      <c r="C34" s="346" t="s">
        <v>1512</v>
      </c>
      <c r="D34" s="250">
        <f t="shared" si="0"/>
        <v>88900</v>
      </c>
      <c r="E34" s="250">
        <v>4900</v>
      </c>
      <c r="F34" s="250"/>
      <c r="G34" s="250">
        <v>84000</v>
      </c>
      <c r="H34" s="258">
        <f t="shared" si="1"/>
        <v>88900</v>
      </c>
      <c r="I34" s="247"/>
    </row>
    <row r="35" spans="2:9" s="224" customFormat="1" x14ac:dyDescent="0.25">
      <c r="B35" s="248" t="s">
        <v>68</v>
      </c>
      <c r="C35" s="252" t="s">
        <v>1546</v>
      </c>
      <c r="D35" s="250">
        <f t="shared" si="0"/>
        <v>4200</v>
      </c>
      <c r="E35" s="250">
        <v>3200</v>
      </c>
      <c r="F35" s="250"/>
      <c r="G35" s="250">
        <v>1000</v>
      </c>
      <c r="H35" s="258">
        <f t="shared" si="1"/>
        <v>4200</v>
      </c>
      <c r="I35" s="247"/>
    </row>
    <row r="36" spans="2:9" s="224" customFormat="1" x14ac:dyDescent="0.25">
      <c r="B36" s="248" t="s">
        <v>69</v>
      </c>
      <c r="C36" s="252" t="s">
        <v>70</v>
      </c>
      <c r="D36" s="250">
        <f t="shared" si="0"/>
        <v>117000</v>
      </c>
      <c r="E36" s="250"/>
      <c r="F36" s="250">
        <v>117000</v>
      </c>
      <c r="G36" s="250"/>
      <c r="H36" s="258">
        <f t="shared" si="1"/>
        <v>117000</v>
      </c>
      <c r="I36" s="247"/>
    </row>
    <row r="37" spans="2:9" s="224" customFormat="1" x14ac:dyDescent="0.25">
      <c r="B37" s="248" t="s">
        <v>1480</v>
      </c>
      <c r="C37" s="252" t="s">
        <v>1072</v>
      </c>
      <c r="D37" s="250">
        <f>+H37</f>
        <v>4500</v>
      </c>
      <c r="E37" s="250">
        <v>4500</v>
      </c>
      <c r="F37" s="250"/>
      <c r="G37" s="250"/>
      <c r="H37" s="258">
        <f>+E37+F37+G37</f>
        <v>4500</v>
      </c>
      <c r="I37" s="247"/>
    </row>
    <row r="38" spans="2:9" s="224" customFormat="1" x14ac:dyDescent="0.25">
      <c r="B38" s="248" t="s">
        <v>71</v>
      </c>
      <c r="C38" s="346" t="s">
        <v>72</v>
      </c>
      <c r="D38" s="250">
        <f t="shared" si="0"/>
        <v>135300</v>
      </c>
      <c r="E38" s="250"/>
      <c r="F38" s="250">
        <v>96330</v>
      </c>
      <c r="G38" s="250">
        <v>38970</v>
      </c>
      <c r="H38" s="258">
        <f t="shared" si="1"/>
        <v>135300</v>
      </c>
      <c r="I38" s="247"/>
    </row>
    <row r="39" spans="2:9" s="224" customFormat="1" x14ac:dyDescent="0.25">
      <c r="B39" s="248" t="s">
        <v>73</v>
      </c>
      <c r="C39" s="346" t="s">
        <v>74</v>
      </c>
      <c r="D39" s="250">
        <f t="shared" si="0"/>
        <v>18900</v>
      </c>
      <c r="E39" s="250"/>
      <c r="F39" s="250">
        <v>7700</v>
      </c>
      <c r="G39" s="250">
        <v>11200</v>
      </c>
      <c r="H39" s="258">
        <f t="shared" si="1"/>
        <v>18900</v>
      </c>
      <c r="I39" s="247"/>
    </row>
    <row r="40" spans="2:9" s="224" customFormat="1" x14ac:dyDescent="0.25">
      <c r="B40" s="248" t="s">
        <v>1478</v>
      </c>
      <c r="C40" s="346" t="s">
        <v>1479</v>
      </c>
      <c r="D40" s="250">
        <f t="shared" si="0"/>
        <v>66000</v>
      </c>
      <c r="E40" s="250">
        <v>66000</v>
      </c>
      <c r="F40" s="250"/>
      <c r="G40" s="250"/>
      <c r="H40" s="258">
        <f t="shared" si="1"/>
        <v>66000</v>
      </c>
      <c r="I40" s="247"/>
    </row>
    <row r="41" spans="2:9" s="224" customFormat="1" x14ac:dyDescent="0.25">
      <c r="B41" s="248" t="s">
        <v>1496</v>
      </c>
      <c r="C41" s="346" t="s">
        <v>1066</v>
      </c>
      <c r="D41" s="347">
        <f>+H41</f>
        <v>1473920</v>
      </c>
      <c r="E41" s="347"/>
      <c r="F41" s="347">
        <v>554840</v>
      </c>
      <c r="G41" s="347">
        <v>919080</v>
      </c>
      <c r="H41" s="258">
        <f>SUM(E41:G41)</f>
        <v>1473920</v>
      </c>
      <c r="I41" s="247"/>
    </row>
    <row r="42" spans="2:9" s="224" customFormat="1" x14ac:dyDescent="0.25">
      <c r="B42" s="248" t="s">
        <v>1652</v>
      </c>
      <c r="C42" s="346" t="s">
        <v>1653</v>
      </c>
      <c r="D42" s="250">
        <f>+H42</f>
        <v>6000</v>
      </c>
      <c r="E42" s="250"/>
      <c r="F42" s="250"/>
      <c r="G42" s="250">
        <v>6000</v>
      </c>
      <c r="H42" s="258">
        <f>SUM(E42:G42)</f>
        <v>6000</v>
      </c>
      <c r="I42" s="247"/>
    </row>
    <row r="43" spans="2:9" s="224" customFormat="1" x14ac:dyDescent="0.25">
      <c r="B43" s="248" t="s">
        <v>1510</v>
      </c>
      <c r="C43" s="252" t="s">
        <v>1511</v>
      </c>
      <c r="D43" s="250">
        <f>+H43</f>
        <v>3500</v>
      </c>
      <c r="E43" s="250"/>
      <c r="F43" s="250"/>
      <c r="G43" s="250">
        <v>3500</v>
      </c>
      <c r="H43" s="258">
        <f>+E43+F43+G43</f>
        <v>3500</v>
      </c>
      <c r="I43" s="247"/>
    </row>
    <row r="44" spans="2:9" s="224" customFormat="1" x14ac:dyDescent="0.25">
      <c r="B44" s="248" t="s">
        <v>1499</v>
      </c>
      <c r="C44" s="346" t="s">
        <v>1500</v>
      </c>
      <c r="D44" s="250">
        <f>+H44</f>
        <v>16000</v>
      </c>
      <c r="E44" s="250"/>
      <c r="F44" s="250"/>
      <c r="G44" s="250">
        <v>16000</v>
      </c>
      <c r="H44" s="258">
        <f>+E44+F44+G44</f>
        <v>16000</v>
      </c>
      <c r="I44" s="247"/>
    </row>
    <row r="45" spans="2:9" s="224" customFormat="1" x14ac:dyDescent="0.25">
      <c r="B45" s="248" t="s">
        <v>75</v>
      </c>
      <c r="C45" s="252" t="s">
        <v>76</v>
      </c>
      <c r="D45" s="250">
        <f t="shared" si="0"/>
        <v>1000</v>
      </c>
      <c r="E45" s="250">
        <v>1000</v>
      </c>
      <c r="F45" s="250"/>
      <c r="G45" s="250"/>
      <c r="H45" s="258">
        <f t="shared" si="1"/>
        <v>1000</v>
      </c>
      <c r="I45" s="247"/>
    </row>
    <row r="46" spans="2:9" s="224" customFormat="1" x14ac:dyDescent="0.25">
      <c r="B46" s="248" t="s">
        <v>1501</v>
      </c>
      <c r="C46" s="252" t="s">
        <v>1502</v>
      </c>
      <c r="D46" s="250">
        <f>+H46</f>
        <v>2500</v>
      </c>
      <c r="E46" s="250">
        <v>2500</v>
      </c>
      <c r="F46" s="250"/>
      <c r="G46" s="250"/>
      <c r="H46" s="258">
        <f t="shared" si="1"/>
        <v>2500</v>
      </c>
      <c r="I46" s="247"/>
    </row>
    <row r="47" spans="2:9" s="224" customFormat="1" x14ac:dyDescent="0.25">
      <c r="B47" s="248" t="s">
        <v>1492</v>
      </c>
      <c r="C47" s="252" t="s">
        <v>1493</v>
      </c>
      <c r="D47" s="250">
        <f t="shared" si="0"/>
        <v>1000</v>
      </c>
      <c r="E47" s="250"/>
      <c r="F47" s="250"/>
      <c r="G47" s="250">
        <v>1000</v>
      </c>
      <c r="H47" s="258">
        <f t="shared" si="1"/>
        <v>1000</v>
      </c>
      <c r="I47" s="247"/>
    </row>
    <row r="48" spans="2:9" s="224" customFormat="1" ht="24" x14ac:dyDescent="0.25">
      <c r="B48" s="248" t="s">
        <v>1490</v>
      </c>
      <c r="C48" s="471" t="s">
        <v>1491</v>
      </c>
      <c r="D48" s="250">
        <f>+H48</f>
        <v>14500</v>
      </c>
      <c r="E48" s="250">
        <v>2500</v>
      </c>
      <c r="F48" s="250"/>
      <c r="G48" s="250">
        <v>12000</v>
      </c>
      <c r="H48" s="258">
        <f>+E48+F48+G48</f>
        <v>14500</v>
      </c>
      <c r="I48" s="247"/>
    </row>
    <row r="49" spans="2:9" s="224" customFormat="1" x14ac:dyDescent="0.25">
      <c r="B49" s="248" t="s">
        <v>1497</v>
      </c>
      <c r="C49" s="346" t="s">
        <v>1498</v>
      </c>
      <c r="D49" s="250">
        <f>+H49</f>
        <v>44200</v>
      </c>
      <c r="E49" s="250">
        <v>15000</v>
      </c>
      <c r="F49" s="250">
        <v>13700</v>
      </c>
      <c r="G49" s="250">
        <v>15500</v>
      </c>
      <c r="H49" s="258">
        <f>+E49+F49+G49</f>
        <v>44200</v>
      </c>
      <c r="I49" s="247"/>
    </row>
    <row r="50" spans="2:9" s="224" customFormat="1" x14ac:dyDescent="0.25">
      <c r="B50" s="248" t="s">
        <v>77</v>
      </c>
      <c r="C50" s="346" t="s">
        <v>1071</v>
      </c>
      <c r="D50" s="250">
        <f t="shared" si="0"/>
        <v>22400</v>
      </c>
      <c r="E50" s="250"/>
      <c r="F50" s="250">
        <v>6000</v>
      </c>
      <c r="G50" s="250">
        <v>16400</v>
      </c>
      <c r="H50" s="258">
        <f t="shared" si="1"/>
        <v>22400</v>
      </c>
      <c r="I50" s="247"/>
    </row>
    <row r="51" spans="2:9" s="224" customFormat="1" x14ac:dyDescent="0.25">
      <c r="B51" s="248" t="s">
        <v>78</v>
      </c>
      <c r="C51" s="346" t="s">
        <v>79</v>
      </c>
      <c r="D51" s="250">
        <f t="shared" si="0"/>
        <v>237530</v>
      </c>
      <c r="E51" s="250"/>
      <c r="F51" s="250">
        <v>237530</v>
      </c>
      <c r="G51" s="250"/>
      <c r="H51" s="258">
        <f t="shared" si="1"/>
        <v>237530</v>
      </c>
      <c r="I51" s="247"/>
    </row>
    <row r="52" spans="2:9" s="224" customFormat="1" x14ac:dyDescent="0.25">
      <c r="B52" s="248" t="s">
        <v>80</v>
      </c>
      <c r="C52" s="346" t="s">
        <v>81</v>
      </c>
      <c r="D52" s="250">
        <f t="shared" si="0"/>
        <v>46485</v>
      </c>
      <c r="E52" s="250">
        <v>12000</v>
      </c>
      <c r="F52" s="250">
        <v>16545</v>
      </c>
      <c r="G52" s="250">
        <v>17940</v>
      </c>
      <c r="H52" s="258">
        <f t="shared" si="1"/>
        <v>46485</v>
      </c>
      <c r="I52" s="247"/>
    </row>
    <row r="53" spans="2:9" s="224" customFormat="1" x14ac:dyDescent="0.25">
      <c r="B53" s="248" t="s">
        <v>82</v>
      </c>
      <c r="C53" s="252" t="s">
        <v>83</v>
      </c>
      <c r="D53" s="250">
        <f t="shared" si="0"/>
        <v>675</v>
      </c>
      <c r="E53" s="250">
        <v>675</v>
      </c>
      <c r="F53" s="250"/>
      <c r="G53" s="250"/>
      <c r="H53" s="258">
        <f t="shared" si="1"/>
        <v>675</v>
      </c>
      <c r="I53" s="247"/>
    </row>
    <row r="54" spans="2:9" s="224" customFormat="1" x14ac:dyDescent="0.25">
      <c r="B54" s="248" t="s">
        <v>84</v>
      </c>
      <c r="C54" s="346" t="s">
        <v>85</v>
      </c>
      <c r="D54" s="250">
        <f t="shared" si="0"/>
        <v>40515</v>
      </c>
      <c r="E54" s="250">
        <v>14915</v>
      </c>
      <c r="F54" s="250">
        <v>25600</v>
      </c>
      <c r="G54" s="250"/>
      <c r="H54" s="258">
        <f t="shared" si="1"/>
        <v>40515</v>
      </c>
      <c r="I54" s="247"/>
    </row>
    <row r="55" spans="2:9" s="224" customFormat="1" x14ac:dyDescent="0.25">
      <c r="B55" s="248" t="s">
        <v>86</v>
      </c>
      <c r="C55" s="346" t="s">
        <v>87</v>
      </c>
      <c r="D55" s="250">
        <f t="shared" si="0"/>
        <v>64880</v>
      </c>
      <c r="E55" s="250">
        <v>18200</v>
      </c>
      <c r="F55" s="250">
        <v>27720</v>
      </c>
      <c r="G55" s="250">
        <v>18960</v>
      </c>
      <c r="H55" s="258">
        <f t="shared" si="1"/>
        <v>64880</v>
      </c>
      <c r="I55" s="247"/>
    </row>
    <row r="56" spans="2:9" s="224" customFormat="1" x14ac:dyDescent="0.25">
      <c r="B56" s="248" t="s">
        <v>1481</v>
      </c>
      <c r="C56" s="252" t="s">
        <v>1089</v>
      </c>
      <c r="D56" s="250">
        <f t="shared" si="0"/>
        <v>2200</v>
      </c>
      <c r="E56" s="250">
        <v>1000</v>
      </c>
      <c r="F56" s="250">
        <v>1200</v>
      </c>
      <c r="G56" s="250"/>
      <c r="H56" s="258">
        <f t="shared" si="1"/>
        <v>2200</v>
      </c>
      <c r="I56" s="247"/>
    </row>
    <row r="57" spans="2:9" s="224" customFormat="1" x14ac:dyDescent="0.25">
      <c r="B57" s="248" t="s">
        <v>88</v>
      </c>
      <c r="C57" s="252" t="s">
        <v>89</v>
      </c>
      <c r="D57" s="250">
        <f t="shared" si="0"/>
        <v>1600</v>
      </c>
      <c r="E57" s="250">
        <v>1000</v>
      </c>
      <c r="F57" s="250"/>
      <c r="G57" s="250">
        <v>600</v>
      </c>
      <c r="H57" s="258">
        <f t="shared" si="1"/>
        <v>1600</v>
      </c>
      <c r="I57" s="247"/>
    </row>
    <row r="58" spans="2:9" s="224" customFormat="1" x14ac:dyDescent="0.25">
      <c r="B58" s="259"/>
      <c r="C58" s="254" t="s">
        <v>60</v>
      </c>
      <c r="D58" s="250"/>
      <c r="E58" s="250"/>
      <c r="F58" s="250"/>
      <c r="G58" s="250"/>
      <c r="H58" s="258"/>
      <c r="I58" s="247"/>
    </row>
    <row r="59" spans="2:9" s="224" customFormat="1" x14ac:dyDescent="0.25">
      <c r="B59" s="248"/>
      <c r="C59" s="252"/>
      <c r="D59" s="250"/>
      <c r="E59" s="250"/>
      <c r="F59" s="250"/>
      <c r="G59" s="250"/>
      <c r="H59" s="258"/>
      <c r="I59" s="247"/>
    </row>
    <row r="60" spans="2:9" s="224" customFormat="1" x14ac:dyDescent="0.25">
      <c r="B60" s="253" t="s">
        <v>90</v>
      </c>
      <c r="C60" s="254" t="s">
        <v>91</v>
      </c>
      <c r="D60" s="250"/>
      <c r="E60" s="250"/>
      <c r="F60" s="250"/>
      <c r="G60" s="250"/>
      <c r="H60" s="258"/>
      <c r="I60" s="247"/>
    </row>
    <row r="61" spans="2:9" s="224" customFormat="1" x14ac:dyDescent="0.25">
      <c r="B61" s="257" t="s">
        <v>92</v>
      </c>
      <c r="C61" s="346" t="s">
        <v>93</v>
      </c>
      <c r="D61" s="250">
        <f t="shared" si="0"/>
        <v>89345</v>
      </c>
      <c r="E61" s="250">
        <v>19975</v>
      </c>
      <c r="F61" s="250">
        <v>36170</v>
      </c>
      <c r="G61" s="250">
        <v>33200</v>
      </c>
      <c r="H61" s="258">
        <f t="shared" si="1"/>
        <v>89345</v>
      </c>
      <c r="I61" s="247"/>
    </row>
    <row r="62" spans="2:9" s="224" customFormat="1" x14ac:dyDescent="0.25">
      <c r="B62" s="257" t="s">
        <v>1508</v>
      </c>
      <c r="C62" s="252" t="s">
        <v>1509</v>
      </c>
      <c r="D62" s="250">
        <f>+H62</f>
        <v>105</v>
      </c>
      <c r="E62" s="250"/>
      <c r="F62" s="250">
        <v>105</v>
      </c>
      <c r="G62" s="250"/>
      <c r="H62" s="258">
        <f>+E62+F62+G62</f>
        <v>105</v>
      </c>
      <c r="I62" s="247"/>
    </row>
    <row r="63" spans="2:9" s="224" customFormat="1" x14ac:dyDescent="0.25">
      <c r="B63" s="257" t="s">
        <v>1485</v>
      </c>
      <c r="C63" s="252" t="s">
        <v>1486</v>
      </c>
      <c r="D63" s="250">
        <f>+H63</f>
        <v>4200</v>
      </c>
      <c r="E63" s="250">
        <v>700</v>
      </c>
      <c r="F63" s="250"/>
      <c r="G63" s="250">
        <v>3500</v>
      </c>
      <c r="H63" s="258">
        <f>+E63+F63+G63</f>
        <v>4200</v>
      </c>
      <c r="I63" s="247"/>
    </row>
    <row r="64" spans="2:9" s="224" customFormat="1" x14ac:dyDescent="0.25">
      <c r="B64" s="257" t="s">
        <v>94</v>
      </c>
      <c r="C64" s="346" t="s">
        <v>95</v>
      </c>
      <c r="D64" s="250">
        <f t="shared" si="0"/>
        <v>20720</v>
      </c>
      <c r="E64" s="250"/>
      <c r="F64" s="250">
        <v>12820</v>
      </c>
      <c r="G64" s="250">
        <v>7900</v>
      </c>
      <c r="H64" s="258">
        <f t="shared" si="1"/>
        <v>20720</v>
      </c>
      <c r="I64" s="247"/>
    </row>
    <row r="65" spans="2:9" s="224" customFormat="1" x14ac:dyDescent="0.25">
      <c r="B65" s="257" t="s">
        <v>96</v>
      </c>
      <c r="C65" s="252" t="s">
        <v>97</v>
      </c>
      <c r="D65" s="250">
        <f t="shared" si="0"/>
        <v>3500</v>
      </c>
      <c r="E65" s="250">
        <v>3500</v>
      </c>
      <c r="F65" s="250"/>
      <c r="G65" s="250"/>
      <c r="H65" s="258">
        <f t="shared" si="1"/>
        <v>3500</v>
      </c>
      <c r="I65" s="247"/>
    </row>
    <row r="66" spans="2:9" s="224" customFormat="1" x14ac:dyDescent="0.25">
      <c r="B66" s="257" t="s">
        <v>98</v>
      </c>
      <c r="C66" s="252" t="s">
        <v>1087</v>
      </c>
      <c r="D66" s="250">
        <f t="shared" si="0"/>
        <v>2700</v>
      </c>
      <c r="E66" s="250">
        <v>2700</v>
      </c>
      <c r="F66" s="250"/>
      <c r="G66" s="250"/>
      <c r="H66" s="258">
        <f t="shared" si="1"/>
        <v>2700</v>
      </c>
      <c r="I66" s="247"/>
    </row>
    <row r="67" spans="2:9" s="224" customFormat="1" x14ac:dyDescent="0.25">
      <c r="B67" s="257" t="s">
        <v>99</v>
      </c>
      <c r="C67" s="252" t="s">
        <v>100</v>
      </c>
      <c r="D67" s="250">
        <f t="shared" si="0"/>
        <v>3600</v>
      </c>
      <c r="E67" s="250">
        <v>600</v>
      </c>
      <c r="F67" s="250"/>
      <c r="G67" s="250">
        <v>3000</v>
      </c>
      <c r="H67" s="258">
        <f t="shared" si="1"/>
        <v>3600</v>
      </c>
      <c r="I67" s="247"/>
    </row>
    <row r="68" spans="2:9" s="224" customFormat="1" x14ac:dyDescent="0.25">
      <c r="B68" s="257" t="s">
        <v>1484</v>
      </c>
      <c r="C68" s="252" t="s">
        <v>1080</v>
      </c>
      <c r="D68" s="250">
        <f>+H68</f>
        <v>500</v>
      </c>
      <c r="E68" s="250"/>
      <c r="F68" s="250"/>
      <c r="G68" s="250">
        <v>500</v>
      </c>
      <c r="H68" s="258">
        <f>+E68+F68+G68</f>
        <v>500</v>
      </c>
      <c r="I68" s="247"/>
    </row>
    <row r="69" spans="2:9" s="224" customFormat="1" ht="24" x14ac:dyDescent="0.25">
      <c r="B69" s="257" t="s">
        <v>1483</v>
      </c>
      <c r="C69" s="471" t="s">
        <v>1077</v>
      </c>
      <c r="D69" s="250">
        <f t="shared" si="0"/>
        <v>8800</v>
      </c>
      <c r="E69" s="250">
        <v>1400</v>
      </c>
      <c r="F69" s="250"/>
      <c r="G69" s="250">
        <v>7400</v>
      </c>
      <c r="H69" s="258">
        <f t="shared" si="1"/>
        <v>8800</v>
      </c>
      <c r="I69" s="247"/>
    </row>
    <row r="70" spans="2:9" s="224" customFormat="1" x14ac:dyDescent="0.25">
      <c r="B70" s="257" t="s">
        <v>1487</v>
      </c>
      <c r="C70" s="252" t="s">
        <v>1488</v>
      </c>
      <c r="D70" s="250">
        <f>+H70</f>
        <v>100</v>
      </c>
      <c r="E70" s="250">
        <v>100</v>
      </c>
      <c r="F70" s="250"/>
      <c r="G70" s="250"/>
      <c r="H70" s="258">
        <f>+E70+F70+G70</f>
        <v>100</v>
      </c>
      <c r="I70" s="247"/>
    </row>
    <row r="71" spans="2:9" s="224" customFormat="1" x14ac:dyDescent="0.25">
      <c r="B71" s="257" t="s">
        <v>101</v>
      </c>
      <c r="C71" s="252" t="s">
        <v>102</v>
      </c>
      <c r="D71" s="250">
        <f t="shared" si="0"/>
        <v>300</v>
      </c>
      <c r="E71" s="250"/>
      <c r="F71" s="250"/>
      <c r="G71" s="250">
        <v>300</v>
      </c>
      <c r="H71" s="258">
        <f t="shared" si="1"/>
        <v>300</v>
      </c>
      <c r="I71" s="247"/>
    </row>
    <row r="72" spans="2:9" s="224" customFormat="1" x14ac:dyDescent="0.25">
      <c r="B72" s="257" t="s">
        <v>1494</v>
      </c>
      <c r="C72" s="252" t="s">
        <v>1495</v>
      </c>
      <c r="D72" s="250">
        <f t="shared" si="0"/>
        <v>600</v>
      </c>
      <c r="E72" s="250"/>
      <c r="F72" s="250"/>
      <c r="G72" s="250">
        <v>600</v>
      </c>
      <c r="H72" s="258">
        <f t="shared" si="1"/>
        <v>600</v>
      </c>
      <c r="I72" s="247"/>
    </row>
    <row r="73" spans="2:9" s="224" customFormat="1" x14ac:dyDescent="0.25">
      <c r="B73" s="257" t="s">
        <v>103</v>
      </c>
      <c r="C73" s="252" t="s">
        <v>104</v>
      </c>
      <c r="D73" s="250">
        <f t="shared" si="0"/>
        <v>3000</v>
      </c>
      <c r="E73" s="250"/>
      <c r="F73" s="250"/>
      <c r="G73" s="250">
        <v>3000</v>
      </c>
      <c r="H73" s="258">
        <f t="shared" si="1"/>
        <v>3000</v>
      </c>
      <c r="I73" s="247"/>
    </row>
    <row r="74" spans="2:9" s="224" customFormat="1" x14ac:dyDescent="0.25">
      <c r="B74" s="257" t="s">
        <v>105</v>
      </c>
      <c r="C74" s="252" t="s">
        <v>106</v>
      </c>
      <c r="D74" s="250">
        <f t="shared" si="0"/>
        <v>4000</v>
      </c>
      <c r="E74" s="250">
        <v>4000</v>
      </c>
      <c r="F74" s="250"/>
      <c r="G74" s="250"/>
      <c r="H74" s="258">
        <f t="shared" si="1"/>
        <v>4000</v>
      </c>
      <c r="I74" s="247"/>
    </row>
    <row r="75" spans="2:9" s="224" customFormat="1" x14ac:dyDescent="0.25">
      <c r="B75" s="257" t="s">
        <v>107</v>
      </c>
      <c r="C75" s="252" t="s">
        <v>108</v>
      </c>
      <c r="D75" s="250">
        <f t="shared" si="0"/>
        <v>9100</v>
      </c>
      <c r="E75" s="250">
        <v>4200</v>
      </c>
      <c r="F75" s="250"/>
      <c r="G75" s="250">
        <v>4900</v>
      </c>
      <c r="H75" s="258">
        <f t="shared" si="1"/>
        <v>9100</v>
      </c>
      <c r="I75" s="247"/>
    </row>
    <row r="76" spans="2:9" s="224" customFormat="1" x14ac:dyDescent="0.25">
      <c r="B76" s="257" t="s">
        <v>1504</v>
      </c>
      <c r="C76" s="252" t="s">
        <v>1059</v>
      </c>
      <c r="D76" s="250">
        <f>+H76</f>
        <v>500</v>
      </c>
      <c r="E76" s="250"/>
      <c r="F76" s="250"/>
      <c r="G76" s="250">
        <v>500</v>
      </c>
      <c r="H76" s="258">
        <f>+E76+F76+G76</f>
        <v>500</v>
      </c>
      <c r="I76" s="247"/>
    </row>
    <row r="77" spans="2:9" s="224" customFormat="1" x14ac:dyDescent="0.25">
      <c r="B77" s="257" t="s">
        <v>109</v>
      </c>
      <c r="C77" s="346" t="s">
        <v>110</v>
      </c>
      <c r="D77" s="347">
        <f t="shared" si="0"/>
        <v>2300</v>
      </c>
      <c r="E77" s="347">
        <v>300</v>
      </c>
      <c r="F77" s="250"/>
      <c r="G77" s="250">
        <v>2000</v>
      </c>
      <c r="H77" s="258">
        <f t="shared" si="1"/>
        <v>2300</v>
      </c>
      <c r="I77" s="247"/>
    </row>
    <row r="78" spans="2:9" s="224" customFormat="1" x14ac:dyDescent="0.25">
      <c r="B78" s="257" t="s">
        <v>1505</v>
      </c>
      <c r="C78" s="252" t="s">
        <v>1058</v>
      </c>
      <c r="D78" s="250">
        <f>+H78</f>
        <v>4000</v>
      </c>
      <c r="E78" s="250"/>
      <c r="F78" s="250"/>
      <c r="G78" s="250">
        <v>4000</v>
      </c>
      <c r="H78" s="258">
        <f>+E78+F78+G78</f>
        <v>4000</v>
      </c>
      <c r="I78" s="247"/>
    </row>
    <row r="79" spans="2:9" s="224" customFormat="1" x14ac:dyDescent="0.25">
      <c r="B79" s="257" t="s">
        <v>111</v>
      </c>
      <c r="C79" s="252" t="s">
        <v>112</v>
      </c>
      <c r="D79" s="250">
        <f t="shared" si="0"/>
        <v>2000</v>
      </c>
      <c r="E79" s="250">
        <v>2000</v>
      </c>
      <c r="F79" s="250"/>
      <c r="G79" s="250"/>
      <c r="H79" s="258">
        <f t="shared" si="1"/>
        <v>2000</v>
      </c>
      <c r="I79" s="247"/>
    </row>
    <row r="80" spans="2:9" s="224" customFormat="1" x14ac:dyDescent="0.25">
      <c r="B80" s="257" t="s">
        <v>113</v>
      </c>
      <c r="C80" s="252" t="s">
        <v>114</v>
      </c>
      <c r="D80" s="250">
        <f t="shared" si="0"/>
        <v>4000</v>
      </c>
      <c r="E80" s="250">
        <v>4000</v>
      </c>
      <c r="F80" s="250"/>
      <c r="G80" s="250"/>
      <c r="H80" s="258">
        <f t="shared" si="1"/>
        <v>4000</v>
      </c>
      <c r="I80" s="247"/>
    </row>
    <row r="81" spans="2:9" s="224" customFormat="1" x14ac:dyDescent="0.25">
      <c r="B81" s="257" t="s">
        <v>115</v>
      </c>
      <c r="C81" s="346" t="s">
        <v>1524</v>
      </c>
      <c r="D81" s="250">
        <f t="shared" si="0"/>
        <v>2700</v>
      </c>
      <c r="E81" s="250"/>
      <c r="F81" s="250"/>
      <c r="G81" s="250">
        <v>2700</v>
      </c>
      <c r="H81" s="258">
        <f t="shared" si="1"/>
        <v>2700</v>
      </c>
      <c r="I81" s="247"/>
    </row>
    <row r="82" spans="2:9" s="224" customFormat="1" x14ac:dyDescent="0.25">
      <c r="B82" s="257" t="s">
        <v>116</v>
      </c>
      <c r="C82" s="346" t="s">
        <v>1506</v>
      </c>
      <c r="D82" s="250">
        <f t="shared" si="0"/>
        <v>10020</v>
      </c>
      <c r="E82" s="250"/>
      <c r="F82" s="250">
        <v>7820</v>
      </c>
      <c r="G82" s="250">
        <v>2200</v>
      </c>
      <c r="H82" s="258">
        <f t="shared" si="1"/>
        <v>10020</v>
      </c>
      <c r="I82" s="247"/>
    </row>
    <row r="83" spans="2:9" s="224" customFormat="1" x14ac:dyDescent="0.25">
      <c r="B83" s="257" t="s">
        <v>117</v>
      </c>
      <c r="C83" s="252" t="s">
        <v>118</v>
      </c>
      <c r="D83" s="250">
        <f t="shared" si="0"/>
        <v>2400</v>
      </c>
      <c r="E83" s="250">
        <v>1400</v>
      </c>
      <c r="F83" s="250"/>
      <c r="G83" s="250">
        <v>1000</v>
      </c>
      <c r="H83" s="258">
        <f t="shared" si="1"/>
        <v>2400</v>
      </c>
      <c r="I83" s="247"/>
    </row>
    <row r="84" spans="2:9" s="224" customFormat="1" x14ac:dyDescent="0.25">
      <c r="B84" s="257" t="s">
        <v>119</v>
      </c>
      <c r="C84" s="252" t="s">
        <v>120</v>
      </c>
      <c r="D84" s="250">
        <f t="shared" si="0"/>
        <v>300</v>
      </c>
      <c r="E84" s="250"/>
      <c r="F84" s="250"/>
      <c r="G84" s="250">
        <v>300</v>
      </c>
      <c r="H84" s="258">
        <f t="shared" si="1"/>
        <v>300</v>
      </c>
      <c r="I84" s="247"/>
    </row>
    <row r="85" spans="2:9" s="224" customFormat="1" x14ac:dyDescent="0.25">
      <c r="B85" s="248" t="s">
        <v>121</v>
      </c>
      <c r="C85" s="252" t="s">
        <v>1081</v>
      </c>
      <c r="D85" s="250">
        <f t="shared" si="0"/>
        <v>100</v>
      </c>
      <c r="E85" s="250">
        <v>100</v>
      </c>
      <c r="F85" s="250"/>
      <c r="G85" s="250"/>
      <c r="H85" s="258">
        <f t="shared" si="1"/>
        <v>100</v>
      </c>
      <c r="I85" s="247"/>
    </row>
    <row r="86" spans="2:9" s="224" customFormat="1" x14ac:dyDescent="0.25">
      <c r="B86" s="259"/>
      <c r="C86" s="254" t="s">
        <v>60</v>
      </c>
      <c r="D86" s="250">
        <f t="shared" si="0"/>
        <v>0</v>
      </c>
      <c r="E86" s="250"/>
      <c r="F86" s="250"/>
      <c r="G86" s="250"/>
      <c r="H86" s="258">
        <f t="shared" si="1"/>
        <v>0</v>
      </c>
      <c r="I86" s="247"/>
    </row>
    <row r="87" spans="2:9" s="224" customFormat="1" x14ac:dyDescent="0.25">
      <c r="B87" s="248"/>
      <c r="C87" s="252"/>
      <c r="D87" s="250">
        <f t="shared" si="0"/>
        <v>0</v>
      </c>
      <c r="E87" s="250"/>
      <c r="F87" s="250"/>
      <c r="G87" s="250"/>
      <c r="H87" s="258">
        <f t="shared" si="1"/>
        <v>0</v>
      </c>
      <c r="I87" s="247"/>
    </row>
    <row r="88" spans="2:9" s="224" customFormat="1" x14ac:dyDescent="0.25">
      <c r="B88" s="259" t="s">
        <v>122</v>
      </c>
      <c r="C88" s="254" t="s">
        <v>123</v>
      </c>
      <c r="D88" s="250">
        <f t="shared" si="0"/>
        <v>0</v>
      </c>
      <c r="E88" s="250"/>
      <c r="F88" s="250"/>
      <c r="G88" s="250"/>
      <c r="H88" s="258">
        <f t="shared" si="1"/>
        <v>0</v>
      </c>
      <c r="I88" s="247"/>
    </row>
    <row r="89" spans="2:9" s="224" customFormat="1" x14ac:dyDescent="0.25">
      <c r="B89" s="248" t="s">
        <v>124</v>
      </c>
      <c r="C89" s="346" t="s">
        <v>125</v>
      </c>
      <c r="D89" s="250">
        <f t="shared" ref="D89:D101" si="2">+H89</f>
        <v>11600</v>
      </c>
      <c r="E89" s="250">
        <v>11600</v>
      </c>
      <c r="F89" s="250"/>
      <c r="G89" s="250"/>
      <c r="H89" s="258">
        <f t="shared" ref="H89:H101" si="3">+E89+F89+G89</f>
        <v>11600</v>
      </c>
      <c r="I89" s="247"/>
    </row>
    <row r="90" spans="2:9" s="224" customFormat="1" x14ac:dyDescent="0.25">
      <c r="B90" s="248" t="s">
        <v>126</v>
      </c>
      <c r="C90" s="346" t="s">
        <v>127</v>
      </c>
      <c r="D90" s="250">
        <f t="shared" si="2"/>
        <v>199500</v>
      </c>
      <c r="E90" s="250"/>
      <c r="F90" s="250"/>
      <c r="G90" s="250">
        <v>199500</v>
      </c>
      <c r="H90" s="258">
        <f t="shared" si="3"/>
        <v>199500</v>
      </c>
      <c r="I90" s="247"/>
    </row>
    <row r="91" spans="2:9" s="224" customFormat="1" x14ac:dyDescent="0.25">
      <c r="B91" s="248" t="s">
        <v>128</v>
      </c>
      <c r="C91" s="252" t="s">
        <v>129</v>
      </c>
      <c r="D91" s="250">
        <f t="shared" si="2"/>
        <v>0</v>
      </c>
      <c r="E91" s="250"/>
      <c r="F91" s="250"/>
      <c r="G91" s="250"/>
      <c r="H91" s="258">
        <f t="shared" si="3"/>
        <v>0</v>
      </c>
      <c r="I91" s="247"/>
    </row>
    <row r="92" spans="2:9" s="224" customFormat="1" x14ac:dyDescent="0.25">
      <c r="B92" s="248" t="s">
        <v>130</v>
      </c>
      <c r="C92" s="252" t="s">
        <v>1082</v>
      </c>
      <c r="D92" s="250">
        <f t="shared" si="2"/>
        <v>16400</v>
      </c>
      <c r="E92" s="250">
        <v>16400</v>
      </c>
      <c r="F92" s="250"/>
      <c r="G92" s="250"/>
      <c r="H92" s="258">
        <f t="shared" si="3"/>
        <v>16400</v>
      </c>
      <c r="I92" s="247"/>
    </row>
    <row r="93" spans="2:9" s="224" customFormat="1" x14ac:dyDescent="0.25">
      <c r="B93" s="248" t="s">
        <v>1503</v>
      </c>
      <c r="C93" s="346" t="s">
        <v>1061</v>
      </c>
      <c r="D93" s="250">
        <f>+H93</f>
        <v>1200</v>
      </c>
      <c r="E93" s="250">
        <v>1200</v>
      </c>
      <c r="F93" s="250"/>
      <c r="G93" s="250"/>
      <c r="H93" s="258">
        <f>+E93+F93+G93</f>
        <v>1200</v>
      </c>
      <c r="I93" s="247"/>
    </row>
    <row r="94" spans="2:9" s="224" customFormat="1" x14ac:dyDescent="0.25">
      <c r="B94" s="259"/>
      <c r="C94" s="254" t="s">
        <v>60</v>
      </c>
      <c r="D94" s="250"/>
      <c r="E94" s="250"/>
      <c r="F94" s="250"/>
      <c r="G94" s="250"/>
      <c r="H94" s="258"/>
      <c r="I94" s="247"/>
    </row>
    <row r="95" spans="2:9" s="224" customFormat="1" x14ac:dyDescent="0.25">
      <c r="B95" s="248"/>
      <c r="C95" s="252"/>
      <c r="D95" s="250"/>
      <c r="E95" s="250"/>
      <c r="F95" s="250"/>
      <c r="G95" s="250"/>
      <c r="H95" s="258"/>
      <c r="I95" s="247"/>
    </row>
    <row r="96" spans="2:9" s="224" customFormat="1" x14ac:dyDescent="0.25">
      <c r="B96" s="253" t="s">
        <v>131</v>
      </c>
      <c r="C96" s="254" t="s">
        <v>132</v>
      </c>
      <c r="D96" s="250">
        <f t="shared" si="2"/>
        <v>0</v>
      </c>
      <c r="E96" s="250"/>
      <c r="F96" s="250"/>
      <c r="G96" s="250"/>
      <c r="H96" s="258">
        <f t="shared" si="3"/>
        <v>0</v>
      </c>
      <c r="I96" s="260"/>
    </row>
    <row r="97" spans="2:9" s="224" customFormat="1" x14ac:dyDescent="0.25">
      <c r="B97" s="257" t="s">
        <v>133</v>
      </c>
      <c r="C97" s="252" t="s">
        <v>134</v>
      </c>
      <c r="D97" s="250">
        <f t="shared" si="2"/>
        <v>30000</v>
      </c>
      <c r="E97" s="250">
        <v>30000</v>
      </c>
      <c r="F97" s="250"/>
      <c r="G97" s="250"/>
      <c r="H97" s="258">
        <f t="shared" si="3"/>
        <v>30000</v>
      </c>
      <c r="I97" s="260"/>
    </row>
    <row r="98" spans="2:9" s="224" customFormat="1" x14ac:dyDescent="0.25">
      <c r="B98" s="257" t="s">
        <v>135</v>
      </c>
      <c r="C98" s="252" t="s">
        <v>136</v>
      </c>
      <c r="D98" s="250">
        <f t="shared" si="2"/>
        <v>20000</v>
      </c>
      <c r="E98" s="250">
        <v>20000</v>
      </c>
      <c r="F98" s="250"/>
      <c r="G98" s="250"/>
      <c r="H98" s="258">
        <f t="shared" si="3"/>
        <v>20000</v>
      </c>
      <c r="I98" s="260"/>
    </row>
    <row r="99" spans="2:9" s="224" customFormat="1" x14ac:dyDescent="0.25">
      <c r="B99" s="257" t="s">
        <v>137</v>
      </c>
      <c r="C99" s="252" t="s">
        <v>138</v>
      </c>
      <c r="D99" s="250">
        <f t="shared" si="2"/>
        <v>0</v>
      </c>
      <c r="E99" s="250"/>
      <c r="F99" s="250"/>
      <c r="G99" s="250"/>
      <c r="H99" s="258">
        <f t="shared" si="3"/>
        <v>0</v>
      </c>
      <c r="I99" s="260"/>
    </row>
    <row r="100" spans="2:9" s="224" customFormat="1" ht="30" x14ac:dyDescent="0.25">
      <c r="B100" s="261" t="s">
        <v>139</v>
      </c>
      <c r="C100" s="199" t="s">
        <v>1660</v>
      </c>
      <c r="D100" s="250">
        <f t="shared" si="2"/>
        <v>0</v>
      </c>
      <c r="E100" s="250"/>
      <c r="F100" s="250"/>
      <c r="G100" s="250"/>
      <c r="H100" s="258">
        <f t="shared" si="3"/>
        <v>0</v>
      </c>
    </row>
    <row r="101" spans="2:9" s="224" customFormat="1" x14ac:dyDescent="0.25">
      <c r="B101" s="261" t="s">
        <v>140</v>
      </c>
      <c r="C101" s="223" t="s">
        <v>141</v>
      </c>
      <c r="D101" s="250">
        <f t="shared" si="2"/>
        <v>10000</v>
      </c>
      <c r="E101" s="250"/>
      <c r="F101" s="250"/>
      <c r="G101" s="250">
        <v>10000</v>
      </c>
      <c r="H101" s="258">
        <f t="shared" si="3"/>
        <v>10000</v>
      </c>
    </row>
    <row r="102" spans="2:9" s="224" customFormat="1" ht="15.75" thickBot="1" x14ac:dyDescent="0.3">
      <c r="B102" s="253"/>
      <c r="C102" s="249" t="s">
        <v>60</v>
      </c>
      <c r="D102" s="250"/>
      <c r="E102" s="250"/>
      <c r="F102" s="250"/>
      <c r="G102" s="250"/>
      <c r="H102" s="258"/>
    </row>
    <row r="103" spans="2:9" s="224" customFormat="1" ht="25.5" customHeight="1" thickBot="1" x14ac:dyDescent="0.3">
      <c r="B103" s="262"/>
      <c r="C103" s="263" t="s">
        <v>142</v>
      </c>
      <c r="D103" s="264">
        <f>SUM(D11:D102)</f>
        <v>3346695</v>
      </c>
      <c r="E103" s="264">
        <f t="shared" ref="E103:G103" si="4">SUM(E11:E102)</f>
        <v>735465</v>
      </c>
      <c r="F103" s="264">
        <f t="shared" si="4"/>
        <v>1161080</v>
      </c>
      <c r="G103" s="264">
        <f t="shared" si="4"/>
        <v>1450150</v>
      </c>
      <c r="H103" s="264">
        <f>SUM(H11:H102)</f>
        <v>3346695</v>
      </c>
      <c r="I103" s="265"/>
    </row>
    <row r="104" spans="2:9" ht="3.95" customHeight="1" x14ac:dyDescent="0.25"/>
    <row r="105" spans="2:9" hidden="1" x14ac:dyDescent="0.25"/>
    <row r="106" spans="2:9" x14ac:dyDescent="0.25">
      <c r="C106" s="119"/>
      <c r="D106" s="119"/>
      <c r="E106" s="492"/>
      <c r="F106" s="492"/>
      <c r="G106" s="492"/>
      <c r="H106" s="492"/>
    </row>
    <row r="107" spans="2:9" x14ac:dyDescent="0.25">
      <c r="C107" s="493"/>
      <c r="D107" s="494"/>
      <c r="E107" s="492"/>
      <c r="F107" s="492"/>
      <c r="G107" s="492"/>
      <c r="H107" s="495"/>
    </row>
    <row r="108" spans="2:9" x14ac:dyDescent="0.25">
      <c r="D108" s="451"/>
      <c r="E108" s="452"/>
      <c r="F108" s="451"/>
      <c r="G108" s="451"/>
    </row>
    <row r="109" spans="2:9" x14ac:dyDescent="0.25">
      <c r="E109" s="330"/>
      <c r="F109" s="330"/>
      <c r="G109" s="334"/>
      <c r="H109" s="334"/>
    </row>
    <row r="110" spans="2:9" x14ac:dyDescent="0.25">
      <c r="G110" s="335"/>
      <c r="H110" s="335"/>
    </row>
    <row r="111" spans="2:9" x14ac:dyDescent="0.25"/>
    <row r="112" spans="2:9" x14ac:dyDescent="0.25"/>
    <row r="113" x14ac:dyDescent="0.25"/>
    <row r="114" x14ac:dyDescent="0.25"/>
    <row r="115" x14ac:dyDescent="0.25"/>
    <row r="116" x14ac:dyDescent="0.25"/>
    <row r="117" x14ac:dyDescent="0.25"/>
    <row r="118" x14ac:dyDescent="0.25"/>
    <row r="119" x14ac:dyDescent="0.25"/>
  </sheetData>
  <sheetProtection formatCells="0" formatRows="0" insertRows="0" deleteRows="0"/>
  <mergeCells count="1">
    <mergeCell ref="B2:H2"/>
  </mergeCells>
  <pageMargins left="0" right="0" top="1.1811023622047245" bottom="0" header="0" footer="0"/>
  <pageSetup paperSize="5" scale="71" orientation="portrait" horizontalDpi="4294967294" r:id="rId1"/>
  <ignoredErrors>
    <ignoredError sqref="D14:D17 H13:H26 D79:D82 D71:D75 D43:D49 D38:D41 D61 D96:D101 D83:D93 D52:D57 D32 D37 H103 D69:D70 D77 D76 D78 D50:D51 H46:H48 H43:H44 H50 H45 H69:H70 H71:H72 H52:H55 H83:H93 H96:H101 H61 H77 H73:H75 H79:H82 H57 H64:H67 H51 H34:H36 H38:H39 H32:H33 H40 H37 H56 H68 H58:H60 H94:H95 H76 H78 H62:H63 H102 H49 D29:D31 H28:H31 D63:D67 D62 D68 D42:H42 D34:D36 D19:D26 D103 F61 E103:G103" unlockedFormula="1"/>
    <ignoredError sqref="B88:B94 B62:B67 B60:B61 B33:B36 B83:B85 B79:B82 B70:B78 B68:B69 B37 B50:B57 B43:B44 B45:B49 B28:B32 B13:B25 B38:B41" numberStoredAsText="1"/>
    <ignoredError sqref="H41" formula="1" unlockedFormula="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O48"/>
  <sheetViews>
    <sheetView showGridLines="0" zoomScaleNormal="100" zoomScaleSheetLayoutView="70" workbookViewId="0">
      <pane xSplit="2" ySplit="6" topLeftCell="C7" activePane="bottomRight" state="frozen"/>
      <selection activeCell="E2" sqref="E2:F4"/>
      <selection pane="topRight" activeCell="E2" sqref="E2:F4"/>
      <selection pane="bottomLeft" activeCell="E2" sqref="E2:F4"/>
      <selection pane="bottomRight" activeCell="K33" sqref="K33"/>
    </sheetView>
  </sheetViews>
  <sheetFormatPr baseColWidth="10" defaultColWidth="0" defaultRowHeight="15" zeroHeight="1" x14ac:dyDescent="0.25"/>
  <cols>
    <col min="1" max="1" width="23.140625" style="4" customWidth="1"/>
    <col min="2" max="2" width="8.28515625" style="4" customWidth="1"/>
    <col min="3" max="3" width="33.5703125" style="5" customWidth="1"/>
    <col min="4" max="4" width="24.42578125" style="5" customWidth="1"/>
    <col min="5" max="5" width="20.5703125" style="5" hidden="1" customWidth="1"/>
    <col min="6" max="6" width="11.42578125" style="5" hidden="1" customWidth="1"/>
    <col min="7" max="7" width="20.5703125" style="5" hidden="1" customWidth="1"/>
    <col min="8" max="8" width="21" style="5" hidden="1" customWidth="1"/>
    <col min="9" max="10" width="15" style="5" customWidth="1"/>
    <col min="11" max="11" width="28" style="5" bestFit="1" customWidth="1"/>
    <col min="12" max="12" width="3.140625" style="4" customWidth="1"/>
    <col min="13" max="13" width="0" style="4" hidden="1" customWidth="1"/>
    <col min="14" max="16384" width="11.42578125" style="4" hidden="1"/>
  </cols>
  <sheetData>
    <row r="1" spans="2:11" ht="21" x14ac:dyDescent="0.35">
      <c r="B1" s="753" t="s">
        <v>670</v>
      </c>
      <c r="C1" s="753"/>
      <c r="D1" s="753"/>
      <c r="E1" s="753"/>
      <c r="F1" s="753"/>
      <c r="G1" s="753"/>
      <c r="H1" s="753"/>
      <c r="I1" s="753"/>
      <c r="J1" s="753"/>
      <c r="K1" s="753"/>
    </row>
    <row r="2" spans="2:11" ht="21" x14ac:dyDescent="0.35">
      <c r="B2" s="753" t="s">
        <v>673</v>
      </c>
      <c r="C2" s="753"/>
      <c r="D2" s="753"/>
      <c r="E2" s="753"/>
      <c r="F2" s="753"/>
      <c r="G2" s="753"/>
      <c r="H2" s="753"/>
      <c r="I2" s="753"/>
      <c r="J2" s="753"/>
      <c r="K2" s="753"/>
    </row>
    <row r="3" spans="2:11" x14ac:dyDescent="0.25">
      <c r="B3" s="752" t="s">
        <v>698</v>
      </c>
      <c r="C3" s="752"/>
      <c r="D3" s="752"/>
      <c r="E3" s="752"/>
      <c r="F3" s="752"/>
      <c r="G3" s="752"/>
      <c r="H3" s="752"/>
      <c r="I3" s="752"/>
      <c r="J3" s="752"/>
      <c r="K3" s="752"/>
    </row>
    <row r="4" spans="2:11" ht="15.75" thickBot="1" x14ac:dyDescent="0.3"/>
    <row r="5" spans="2:11" s="101" customFormat="1" ht="51" customHeight="1" thickBot="1" x14ac:dyDescent="0.3">
      <c r="B5" s="98" t="s">
        <v>2</v>
      </c>
      <c r="C5" s="99" t="s">
        <v>205</v>
      </c>
      <c r="D5" s="99" t="s">
        <v>207</v>
      </c>
      <c r="E5" s="99" t="s">
        <v>721</v>
      </c>
      <c r="F5" s="99" t="s">
        <v>740</v>
      </c>
      <c r="G5" s="99" t="s">
        <v>210</v>
      </c>
      <c r="H5" s="99" t="s">
        <v>643</v>
      </c>
      <c r="I5" s="99" t="s">
        <v>211</v>
      </c>
      <c r="J5" s="107" t="s">
        <v>1654</v>
      </c>
      <c r="K5" s="100" t="s">
        <v>722</v>
      </c>
    </row>
    <row r="6" spans="2:11" s="216" customFormat="1" ht="7.5" customHeight="1" thickBot="1" x14ac:dyDescent="0.3">
      <c r="B6" s="217"/>
      <c r="C6" s="217"/>
      <c r="D6" s="218"/>
      <c r="E6" s="217"/>
      <c r="F6" s="217"/>
      <c r="G6" s="217"/>
      <c r="H6" s="217"/>
      <c r="I6" s="217"/>
      <c r="J6" s="217"/>
      <c r="K6" s="217"/>
    </row>
    <row r="7" spans="2:11" x14ac:dyDescent="0.25">
      <c r="B7" s="219">
        <v>1</v>
      </c>
      <c r="C7" s="428" t="s">
        <v>1293</v>
      </c>
      <c r="D7" s="437" t="s">
        <v>202</v>
      </c>
      <c r="E7" s="194" t="s">
        <v>208</v>
      </c>
      <c r="F7" s="194" t="s">
        <v>742</v>
      </c>
      <c r="G7" s="194" t="s">
        <v>1103</v>
      </c>
      <c r="H7" s="194" t="s">
        <v>746</v>
      </c>
      <c r="I7" s="194" t="s">
        <v>227</v>
      </c>
      <c r="J7" s="488">
        <v>38</v>
      </c>
      <c r="K7" s="438"/>
    </row>
    <row r="8" spans="2:11" x14ac:dyDescent="0.25">
      <c r="B8" s="108">
        <v>2</v>
      </c>
      <c r="C8" s="428" t="s">
        <v>1623</v>
      </c>
      <c r="D8" s="437" t="s">
        <v>202</v>
      </c>
      <c r="E8" s="30"/>
      <c r="F8" s="30" t="s">
        <v>742</v>
      </c>
      <c r="G8" s="30" t="s">
        <v>1103</v>
      </c>
      <c r="H8" s="30" t="s">
        <v>746</v>
      </c>
      <c r="I8" s="30" t="s">
        <v>227</v>
      </c>
      <c r="J8" s="488">
        <v>27</v>
      </c>
      <c r="K8" s="434"/>
    </row>
    <row r="9" spans="2:11" x14ac:dyDescent="0.25">
      <c r="B9" s="108">
        <v>3</v>
      </c>
      <c r="C9" s="428" t="s">
        <v>1624</v>
      </c>
      <c r="D9" s="437" t="s">
        <v>202</v>
      </c>
      <c r="E9" s="30" t="s">
        <v>208</v>
      </c>
      <c r="F9" s="30" t="s">
        <v>741</v>
      </c>
      <c r="G9" s="30" t="s">
        <v>1103</v>
      </c>
      <c r="H9" s="30" t="s">
        <v>746</v>
      </c>
      <c r="I9" s="30" t="s">
        <v>227</v>
      </c>
      <c r="J9" s="488">
        <v>39</v>
      </c>
      <c r="K9" s="434"/>
    </row>
    <row r="10" spans="2:11" x14ac:dyDescent="0.25">
      <c r="B10" s="108">
        <v>4</v>
      </c>
      <c r="C10" s="428" t="s">
        <v>1625</v>
      </c>
      <c r="D10" s="437" t="s">
        <v>202</v>
      </c>
      <c r="E10" s="30" t="s">
        <v>208</v>
      </c>
      <c r="F10" s="30" t="s">
        <v>741</v>
      </c>
      <c r="G10" s="30" t="s">
        <v>1103</v>
      </c>
      <c r="H10" s="30" t="s">
        <v>746</v>
      </c>
      <c r="I10" s="30" t="s">
        <v>227</v>
      </c>
      <c r="J10" s="488">
        <v>59</v>
      </c>
      <c r="K10" s="434"/>
    </row>
    <row r="11" spans="2:11" x14ac:dyDescent="0.25">
      <c r="B11" s="108">
        <v>5</v>
      </c>
      <c r="C11" s="428" t="s">
        <v>868</v>
      </c>
      <c r="D11" s="437" t="s">
        <v>202</v>
      </c>
      <c r="E11" s="30" t="s">
        <v>208</v>
      </c>
      <c r="F11" s="30" t="s">
        <v>741</v>
      </c>
      <c r="G11" s="30" t="s">
        <v>1103</v>
      </c>
      <c r="H11" s="30" t="s">
        <v>746</v>
      </c>
      <c r="I11" s="30" t="s">
        <v>227</v>
      </c>
      <c r="J11" s="488">
        <v>32</v>
      </c>
      <c r="K11" s="434"/>
    </row>
    <row r="12" spans="2:11" ht="30" x14ac:dyDescent="0.25">
      <c r="B12" s="108">
        <v>6</v>
      </c>
      <c r="C12" s="428" t="s">
        <v>1626</v>
      </c>
      <c r="D12" s="437" t="s">
        <v>202</v>
      </c>
      <c r="E12" s="30" t="s">
        <v>208</v>
      </c>
      <c r="F12" s="30" t="s">
        <v>741</v>
      </c>
      <c r="G12" s="30" t="s">
        <v>1641</v>
      </c>
      <c r="H12" s="30" t="s">
        <v>746</v>
      </c>
      <c r="I12" s="30" t="s">
        <v>227</v>
      </c>
      <c r="J12" s="488">
        <v>57</v>
      </c>
      <c r="K12" s="386" t="s">
        <v>775</v>
      </c>
    </row>
    <row r="13" spans="2:11" x14ac:dyDescent="0.25">
      <c r="B13" s="108">
        <v>7</v>
      </c>
      <c r="C13" s="428" t="s">
        <v>1627</v>
      </c>
      <c r="D13" s="437" t="s">
        <v>202</v>
      </c>
      <c r="E13" s="30" t="s">
        <v>209</v>
      </c>
      <c r="F13" s="30" t="s">
        <v>741</v>
      </c>
      <c r="G13" s="30" t="s">
        <v>1642</v>
      </c>
      <c r="H13" s="30" t="s">
        <v>746</v>
      </c>
      <c r="I13" s="30" t="s">
        <v>227</v>
      </c>
      <c r="J13" s="488">
        <v>45</v>
      </c>
      <c r="K13" s="386" t="s">
        <v>775</v>
      </c>
    </row>
    <row r="14" spans="2:11" x14ac:dyDescent="0.25">
      <c r="B14" s="108">
        <v>8</v>
      </c>
      <c r="C14" s="428" t="s">
        <v>1628</v>
      </c>
      <c r="D14" s="437" t="s">
        <v>202</v>
      </c>
      <c r="E14" s="30" t="s">
        <v>208</v>
      </c>
      <c r="F14" s="30" t="s">
        <v>741</v>
      </c>
      <c r="G14" s="30" t="s">
        <v>1103</v>
      </c>
      <c r="H14" s="30" t="s">
        <v>746</v>
      </c>
      <c r="I14" s="30" t="s">
        <v>227</v>
      </c>
      <c r="J14" s="488">
        <v>47</v>
      </c>
      <c r="K14" s="434"/>
    </row>
    <row r="15" spans="2:11" ht="30" x14ac:dyDescent="0.25">
      <c r="B15" s="108">
        <v>9</v>
      </c>
      <c r="C15" s="428" t="s">
        <v>1250</v>
      </c>
      <c r="D15" s="437" t="s">
        <v>202</v>
      </c>
      <c r="E15" s="37" t="s">
        <v>208</v>
      </c>
      <c r="F15" s="37" t="s">
        <v>741</v>
      </c>
      <c r="G15" s="37" t="s">
        <v>1641</v>
      </c>
      <c r="H15" s="30" t="s">
        <v>746</v>
      </c>
      <c r="I15" s="30" t="s">
        <v>227</v>
      </c>
      <c r="J15" s="488">
        <v>40</v>
      </c>
      <c r="K15" s="434"/>
    </row>
    <row r="16" spans="2:11" x14ac:dyDescent="0.25">
      <c r="B16" s="108">
        <v>10</v>
      </c>
      <c r="C16" s="428" t="s">
        <v>1265</v>
      </c>
      <c r="D16" s="437" t="s">
        <v>202</v>
      </c>
      <c r="E16" s="37" t="s">
        <v>208</v>
      </c>
      <c r="F16" s="37" t="s">
        <v>742</v>
      </c>
      <c r="G16" s="37" t="s">
        <v>1642</v>
      </c>
      <c r="H16" s="30" t="s">
        <v>746</v>
      </c>
      <c r="I16" s="30" t="s">
        <v>227</v>
      </c>
      <c r="J16" s="488">
        <v>37</v>
      </c>
      <c r="K16" s="434"/>
    </row>
    <row r="17" spans="2:15" x14ac:dyDescent="0.25">
      <c r="B17" s="108">
        <v>11</v>
      </c>
      <c r="C17" s="428" t="s">
        <v>1246</v>
      </c>
      <c r="D17" s="437" t="s">
        <v>202</v>
      </c>
      <c r="E17" s="37" t="s">
        <v>208</v>
      </c>
      <c r="F17" s="37" t="s">
        <v>741</v>
      </c>
      <c r="G17" s="37" t="s">
        <v>1103</v>
      </c>
      <c r="H17" s="30" t="s">
        <v>747</v>
      </c>
      <c r="I17" s="30" t="s">
        <v>227</v>
      </c>
      <c r="J17" s="488">
        <v>29</v>
      </c>
      <c r="K17" s="386" t="s">
        <v>775</v>
      </c>
    </row>
    <row r="18" spans="2:15" x14ac:dyDescent="0.25">
      <c r="B18" s="108">
        <v>12</v>
      </c>
      <c r="C18" s="428" t="s">
        <v>1305</v>
      </c>
      <c r="D18" s="437" t="s">
        <v>202</v>
      </c>
      <c r="E18" s="37" t="s">
        <v>208</v>
      </c>
      <c r="F18" s="37" t="s">
        <v>741</v>
      </c>
      <c r="G18" s="37" t="s">
        <v>1103</v>
      </c>
      <c r="H18" s="30" t="s">
        <v>747</v>
      </c>
      <c r="I18" s="30" t="s">
        <v>227</v>
      </c>
      <c r="J18" s="488">
        <v>33</v>
      </c>
      <c r="K18" s="386" t="s">
        <v>775</v>
      </c>
    </row>
    <row r="19" spans="2:15" x14ac:dyDescent="0.25">
      <c r="B19" s="108">
        <v>13</v>
      </c>
      <c r="C19" s="428" t="s">
        <v>1113</v>
      </c>
      <c r="D19" s="437" t="s">
        <v>202</v>
      </c>
      <c r="E19" s="37" t="s">
        <v>209</v>
      </c>
      <c r="F19" s="37" t="s">
        <v>741</v>
      </c>
      <c r="G19" s="37" t="s">
        <v>1103</v>
      </c>
      <c r="H19" s="30" t="s">
        <v>747</v>
      </c>
      <c r="I19" s="30" t="s">
        <v>227</v>
      </c>
      <c r="J19" s="488">
        <v>37</v>
      </c>
      <c r="K19" s="386" t="s">
        <v>775</v>
      </c>
    </row>
    <row r="20" spans="2:15" ht="30" x14ac:dyDescent="0.25">
      <c r="B20" s="108">
        <v>14</v>
      </c>
      <c r="C20" s="428" t="s">
        <v>1109</v>
      </c>
      <c r="D20" s="437" t="s">
        <v>202</v>
      </c>
      <c r="E20" s="37" t="s">
        <v>208</v>
      </c>
      <c r="F20" s="37" t="s">
        <v>741</v>
      </c>
      <c r="G20" s="37" t="s">
        <v>1641</v>
      </c>
      <c r="H20" s="30" t="s">
        <v>747</v>
      </c>
      <c r="I20" s="30" t="s">
        <v>227</v>
      </c>
      <c r="J20" s="488">
        <v>36</v>
      </c>
      <c r="K20" s="386" t="s">
        <v>775</v>
      </c>
    </row>
    <row r="21" spans="2:15" x14ac:dyDescent="0.25">
      <c r="B21" s="109">
        <v>15</v>
      </c>
      <c r="C21" s="428" t="s">
        <v>1630</v>
      </c>
      <c r="D21" s="437" t="s">
        <v>202</v>
      </c>
      <c r="E21" s="37" t="s">
        <v>208</v>
      </c>
      <c r="F21" s="37" t="s">
        <v>741</v>
      </c>
      <c r="G21" s="30" t="s">
        <v>1103</v>
      </c>
      <c r="H21" s="37" t="s">
        <v>747</v>
      </c>
      <c r="I21" s="37" t="s">
        <v>227</v>
      </c>
      <c r="J21" s="488">
        <v>29</v>
      </c>
      <c r="K21" s="386" t="s">
        <v>775</v>
      </c>
      <c r="L21" s="36"/>
      <c r="M21" s="36"/>
      <c r="N21" s="36"/>
      <c r="O21" s="36"/>
    </row>
    <row r="22" spans="2:15" x14ac:dyDescent="0.25">
      <c r="B22" s="108">
        <v>16</v>
      </c>
      <c r="C22" s="428" t="s">
        <v>1631</v>
      </c>
      <c r="D22" s="437" t="s">
        <v>202</v>
      </c>
      <c r="E22" s="30" t="s">
        <v>209</v>
      </c>
      <c r="F22" s="30" t="s">
        <v>741</v>
      </c>
      <c r="G22" s="30" t="s">
        <v>1103</v>
      </c>
      <c r="H22" s="30" t="s">
        <v>747</v>
      </c>
      <c r="I22" s="30" t="s">
        <v>227</v>
      </c>
      <c r="J22" s="488">
        <v>25</v>
      </c>
      <c r="K22" s="386" t="s">
        <v>775</v>
      </c>
    </row>
    <row r="23" spans="2:15" x14ac:dyDescent="0.25">
      <c r="B23" s="108">
        <v>17</v>
      </c>
      <c r="C23" s="428" t="s">
        <v>1632</v>
      </c>
      <c r="D23" s="437" t="s">
        <v>202</v>
      </c>
      <c r="E23" s="30" t="s">
        <v>208</v>
      </c>
      <c r="F23" s="30" t="s">
        <v>741</v>
      </c>
      <c r="G23" s="30" t="s">
        <v>1103</v>
      </c>
      <c r="H23" s="30" t="s">
        <v>747</v>
      </c>
      <c r="I23" s="30" t="s">
        <v>227</v>
      </c>
      <c r="J23" s="488">
        <v>32</v>
      </c>
      <c r="K23" s="386" t="s">
        <v>775</v>
      </c>
    </row>
    <row r="24" spans="2:15" x14ac:dyDescent="0.25">
      <c r="B24" s="108">
        <v>18</v>
      </c>
      <c r="C24" s="428" t="s">
        <v>1633</v>
      </c>
      <c r="D24" s="437" t="s">
        <v>202</v>
      </c>
      <c r="E24" s="30" t="s">
        <v>208</v>
      </c>
      <c r="F24" s="30" t="s">
        <v>741</v>
      </c>
      <c r="G24" s="30" t="s">
        <v>1103</v>
      </c>
      <c r="H24" s="30" t="s">
        <v>747</v>
      </c>
      <c r="I24" s="30" t="s">
        <v>227</v>
      </c>
      <c r="J24" s="488">
        <v>28</v>
      </c>
      <c r="K24" s="386" t="s">
        <v>775</v>
      </c>
    </row>
    <row r="25" spans="2:15" x14ac:dyDescent="0.25">
      <c r="B25" s="108">
        <v>19</v>
      </c>
      <c r="C25" s="428" t="s">
        <v>1110</v>
      </c>
      <c r="D25" s="437" t="s">
        <v>202</v>
      </c>
      <c r="E25" s="30" t="s">
        <v>208</v>
      </c>
      <c r="F25" s="30" t="s">
        <v>741</v>
      </c>
      <c r="G25" s="30" t="s">
        <v>1103</v>
      </c>
      <c r="H25" s="30" t="s">
        <v>747</v>
      </c>
      <c r="I25" s="30" t="s">
        <v>227</v>
      </c>
      <c r="J25" s="488">
        <v>33</v>
      </c>
      <c r="K25" s="386" t="s">
        <v>775</v>
      </c>
    </row>
    <row r="26" spans="2:15" x14ac:dyDescent="0.25">
      <c r="B26" s="108">
        <v>20</v>
      </c>
      <c r="C26" s="428" t="s">
        <v>1634</v>
      </c>
      <c r="D26" s="437" t="s">
        <v>202</v>
      </c>
      <c r="E26" s="30" t="s">
        <v>209</v>
      </c>
      <c r="F26" s="30" t="s">
        <v>741</v>
      </c>
      <c r="G26" s="30" t="s">
        <v>1103</v>
      </c>
      <c r="H26" s="30" t="s">
        <v>747</v>
      </c>
      <c r="I26" s="30" t="s">
        <v>227</v>
      </c>
      <c r="J26" s="488">
        <v>45</v>
      </c>
      <c r="K26" s="386" t="s">
        <v>775</v>
      </c>
    </row>
    <row r="27" spans="2:15" x14ac:dyDescent="0.25">
      <c r="B27" s="108">
        <v>21</v>
      </c>
      <c r="C27" s="428" t="s">
        <v>1244</v>
      </c>
      <c r="D27" s="437" t="s">
        <v>202</v>
      </c>
      <c r="E27" s="30" t="s">
        <v>208</v>
      </c>
      <c r="F27" s="30" t="s">
        <v>741</v>
      </c>
      <c r="G27" s="30" t="s">
        <v>1103</v>
      </c>
      <c r="H27" s="30" t="s">
        <v>747</v>
      </c>
      <c r="I27" s="30" t="s">
        <v>227</v>
      </c>
      <c r="J27" s="488">
        <v>37</v>
      </c>
      <c r="K27" s="386" t="s">
        <v>775</v>
      </c>
    </row>
    <row r="28" spans="2:15" x14ac:dyDescent="0.25">
      <c r="B28" s="108">
        <v>22</v>
      </c>
      <c r="C28" s="428" t="s">
        <v>1629</v>
      </c>
      <c r="D28" s="437" t="s">
        <v>202</v>
      </c>
      <c r="E28" s="30" t="s">
        <v>208</v>
      </c>
      <c r="F28" s="30" t="s">
        <v>741</v>
      </c>
      <c r="G28" s="30" t="s">
        <v>1103</v>
      </c>
      <c r="H28" s="30" t="s">
        <v>747</v>
      </c>
      <c r="I28" s="30" t="s">
        <v>227</v>
      </c>
      <c r="J28" s="488">
        <v>37</v>
      </c>
      <c r="K28" s="438"/>
    </row>
    <row r="29" spans="2:15" x14ac:dyDescent="0.25">
      <c r="B29" s="108">
        <v>23</v>
      </c>
      <c r="C29" s="428" t="s">
        <v>861</v>
      </c>
      <c r="D29" s="437" t="s">
        <v>202</v>
      </c>
      <c r="E29" s="30" t="s">
        <v>208</v>
      </c>
      <c r="F29" s="30" t="s">
        <v>741</v>
      </c>
      <c r="G29" s="30" t="s">
        <v>1103</v>
      </c>
      <c r="H29" s="30" t="s">
        <v>747</v>
      </c>
      <c r="I29" s="30" t="s">
        <v>227</v>
      </c>
      <c r="J29" s="488">
        <v>34</v>
      </c>
      <c r="K29" s="386" t="s">
        <v>775</v>
      </c>
    </row>
    <row r="30" spans="2:15" ht="30" x14ac:dyDescent="0.25">
      <c r="B30" s="108">
        <v>24</v>
      </c>
      <c r="C30" s="428" t="s">
        <v>1635</v>
      </c>
      <c r="D30" s="437" t="s">
        <v>202</v>
      </c>
      <c r="E30" s="30" t="s">
        <v>209</v>
      </c>
      <c r="F30" s="30" t="s">
        <v>741</v>
      </c>
      <c r="G30" s="30" t="s">
        <v>1641</v>
      </c>
      <c r="H30" s="30" t="s">
        <v>747</v>
      </c>
      <c r="I30" s="30" t="s">
        <v>227</v>
      </c>
      <c r="J30" s="488">
        <v>33</v>
      </c>
      <c r="K30" s="386" t="s">
        <v>775</v>
      </c>
    </row>
    <row r="31" spans="2:15" x14ac:dyDescent="0.25">
      <c r="B31" s="108">
        <v>25</v>
      </c>
      <c r="C31" s="429" t="s">
        <v>1281</v>
      </c>
      <c r="D31" s="437" t="s">
        <v>202</v>
      </c>
      <c r="E31" s="30" t="s">
        <v>208</v>
      </c>
      <c r="F31" s="30" t="s">
        <v>741</v>
      </c>
      <c r="G31" s="30" t="s">
        <v>1103</v>
      </c>
      <c r="H31" s="30" t="s">
        <v>747</v>
      </c>
      <c r="I31" s="30" t="s">
        <v>227</v>
      </c>
      <c r="J31" s="488">
        <v>43</v>
      </c>
      <c r="K31" s="434"/>
    </row>
    <row r="32" spans="2:15" ht="30" x14ac:dyDescent="0.25">
      <c r="B32" s="108">
        <v>26</v>
      </c>
      <c r="C32" s="428" t="s">
        <v>859</v>
      </c>
      <c r="D32" s="437" t="s">
        <v>202</v>
      </c>
      <c r="E32" s="30" t="s">
        <v>209</v>
      </c>
      <c r="F32" s="30" t="s">
        <v>741</v>
      </c>
      <c r="G32" s="30" t="s">
        <v>1643</v>
      </c>
      <c r="H32" s="30" t="s">
        <v>747</v>
      </c>
      <c r="I32" s="30" t="s">
        <v>227</v>
      </c>
      <c r="J32" s="488">
        <v>40</v>
      </c>
      <c r="K32" s="386" t="s">
        <v>775</v>
      </c>
    </row>
    <row r="33" spans="2:11" x14ac:dyDescent="0.25">
      <c r="B33" s="108">
        <v>27</v>
      </c>
      <c r="C33" s="487" t="s">
        <v>1636</v>
      </c>
      <c r="D33" s="437" t="s">
        <v>202</v>
      </c>
      <c r="E33" s="30" t="s">
        <v>208</v>
      </c>
      <c r="F33" s="30" t="s">
        <v>741</v>
      </c>
      <c r="G33" s="30" t="s">
        <v>1103</v>
      </c>
      <c r="H33" s="30" t="s">
        <v>747</v>
      </c>
      <c r="I33" s="30" t="s">
        <v>227</v>
      </c>
      <c r="J33" s="488">
        <v>50</v>
      </c>
      <c r="K33" s="434"/>
    </row>
    <row r="34" spans="2:11" x14ac:dyDescent="0.25">
      <c r="D34" s="141"/>
    </row>
    <row r="35" spans="2:11" x14ac:dyDescent="0.25">
      <c r="D35" s="141"/>
    </row>
    <row r="36" spans="2:11" x14ac:dyDescent="0.25"/>
    <row r="37" spans="2:11" x14ac:dyDescent="0.25"/>
    <row r="38" spans="2:11" x14ac:dyDescent="0.25"/>
    <row r="39" spans="2:11" x14ac:dyDescent="0.25"/>
    <row r="40" spans="2:11" x14ac:dyDescent="0.25"/>
    <row r="41" spans="2:11" x14ac:dyDescent="0.25"/>
    <row r="42" spans="2:11" x14ac:dyDescent="0.25"/>
    <row r="43" spans="2:11" x14ac:dyDescent="0.25"/>
    <row r="44" spans="2:11" x14ac:dyDescent="0.25"/>
    <row r="45" spans="2:11" x14ac:dyDescent="0.25"/>
    <row r="46" spans="2:11" x14ac:dyDescent="0.25"/>
    <row r="47" spans="2:11" x14ac:dyDescent="0.25"/>
    <row r="48" spans="2:11" x14ac:dyDescent="0.25"/>
  </sheetData>
  <sheetProtection formatCells="0" formatRows="0" insertRows="0" deleteRows="0"/>
  <protectedRanges>
    <protectedRange sqref="C7:C33" name="Rango1_3_2"/>
  </protectedRanges>
  <dataConsolidate/>
  <mergeCells count="3">
    <mergeCell ref="B3:K3"/>
    <mergeCell ref="B2:K2"/>
    <mergeCell ref="B1:K1"/>
  </mergeCells>
  <dataValidations count="4">
    <dataValidation type="list" allowBlank="1" showInputMessage="1" showErrorMessage="1" sqref="E7:E33">
      <formula1>NIVELA1</formula1>
    </dataValidation>
    <dataValidation type="list" allowBlank="1" showInputMessage="1" showErrorMessage="1" sqref="F7:F33">
      <formula1>LÍNEAA1</formula1>
    </dataValidation>
    <dataValidation type="list" allowBlank="1" showInputMessage="1" showErrorMessage="1" sqref="H7:H33">
      <formula1>ETAPAA1</formula1>
    </dataValidation>
    <dataValidation type="list" allowBlank="1" showInputMessage="1" showErrorMessage="1" sqref="I7:I33">
      <formula1>CATEGORÍAA1</formula1>
    </dataValidation>
  </dataValidations>
  <pageMargins left="1.1811023622047245" right="0" top="0" bottom="0" header="0" footer="0"/>
  <pageSetup paperSize="5" scale="84" orientation="landscape" horizontalDpi="4294967293"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76"/>
  <sheetViews>
    <sheetView showGridLines="0" zoomScaleNormal="100" zoomScaleSheetLayoutView="100" workbookViewId="0">
      <pane xSplit="2" ySplit="6" topLeftCell="C7" activePane="bottomRight" state="frozen"/>
      <selection activeCell="E2" sqref="E2:F4"/>
      <selection pane="topRight" activeCell="E2" sqref="E2:F4"/>
      <selection pane="bottomLeft" activeCell="E2" sqref="E2:F4"/>
      <selection pane="bottomRight" activeCell="C20" sqref="C20"/>
    </sheetView>
  </sheetViews>
  <sheetFormatPr baseColWidth="10" defaultColWidth="0" defaultRowHeight="15" zeroHeight="1" x14ac:dyDescent="0.25"/>
  <cols>
    <col min="1" max="1" width="16.42578125" style="4" customWidth="1"/>
    <col min="2" max="2" width="4.140625" style="4" bestFit="1" customWidth="1"/>
    <col min="3" max="3" width="33.140625" style="5" customWidth="1"/>
    <col min="4" max="5" width="20.7109375" style="5" customWidth="1"/>
    <col min="6" max="6" width="14" style="5" customWidth="1"/>
    <col min="7" max="7" width="18.42578125" style="5" bestFit="1" customWidth="1"/>
    <col min="8" max="8" width="15" style="5" customWidth="1"/>
    <col min="9" max="9" width="12.140625" style="5" customWidth="1"/>
    <col min="10" max="10" width="3.140625" style="4" customWidth="1"/>
    <col min="11" max="16384" width="11.42578125" style="4" hidden="1"/>
  </cols>
  <sheetData>
    <row r="1" spans="2:11" ht="21" x14ac:dyDescent="0.35">
      <c r="B1" s="753" t="s">
        <v>670</v>
      </c>
      <c r="C1" s="753"/>
      <c r="D1" s="753"/>
      <c r="E1" s="753"/>
      <c r="F1" s="753"/>
      <c r="G1" s="753"/>
      <c r="H1" s="753"/>
      <c r="I1" s="753"/>
    </row>
    <row r="2" spans="2:11" ht="21" x14ac:dyDescent="0.35">
      <c r="B2" s="753" t="s">
        <v>673</v>
      </c>
      <c r="C2" s="753"/>
      <c r="D2" s="753"/>
      <c r="E2" s="753"/>
      <c r="F2" s="753"/>
      <c r="G2" s="753"/>
      <c r="H2" s="753"/>
      <c r="I2" s="753"/>
    </row>
    <row r="3" spans="2:11" x14ac:dyDescent="0.25">
      <c r="B3" s="752" t="s">
        <v>697</v>
      </c>
      <c r="C3" s="752"/>
      <c r="D3" s="752"/>
      <c r="E3" s="752"/>
      <c r="F3" s="752"/>
      <c r="G3" s="752"/>
      <c r="H3" s="752"/>
      <c r="I3" s="752"/>
    </row>
    <row r="4" spans="2:11" ht="15.75" thickBot="1" x14ac:dyDescent="0.3"/>
    <row r="5" spans="2:11" s="101" customFormat="1" ht="29.25" customHeight="1" thickBot="1" x14ac:dyDescent="0.3">
      <c r="B5" s="98" t="s">
        <v>2</v>
      </c>
      <c r="C5" s="99" t="s">
        <v>205</v>
      </c>
      <c r="D5" s="99" t="s">
        <v>207</v>
      </c>
      <c r="E5" s="99" t="s">
        <v>210</v>
      </c>
      <c r="F5" s="99" t="s">
        <v>740</v>
      </c>
      <c r="G5" s="99" t="s">
        <v>643</v>
      </c>
      <c r="H5" s="99" t="s">
        <v>211</v>
      </c>
      <c r="I5" s="100" t="s">
        <v>206</v>
      </c>
    </row>
    <row r="6" spans="2:11" s="216" customFormat="1" ht="7.5" customHeight="1" x14ac:dyDescent="0.25">
      <c r="B6" s="217"/>
      <c r="C6" s="217"/>
      <c r="D6" s="218"/>
      <c r="E6" s="217"/>
      <c r="F6" s="217"/>
      <c r="G6" s="217"/>
      <c r="H6" s="217"/>
      <c r="I6" s="217"/>
      <c r="J6" s="217"/>
      <c r="K6" s="217"/>
    </row>
    <row r="7" spans="2:11" x14ac:dyDescent="0.25">
      <c r="B7" s="103">
        <v>1</v>
      </c>
      <c r="C7" s="436" t="s">
        <v>1598</v>
      </c>
      <c r="D7" s="3" t="s">
        <v>202</v>
      </c>
      <c r="E7" s="434"/>
      <c r="F7" s="30" t="s">
        <v>743</v>
      </c>
      <c r="G7" s="425" t="s">
        <v>1638</v>
      </c>
      <c r="H7" s="31" t="s">
        <v>227</v>
      </c>
      <c r="I7" s="32">
        <v>33</v>
      </c>
    </row>
    <row r="8" spans="2:11" x14ac:dyDescent="0.25">
      <c r="B8" s="103">
        <v>2</v>
      </c>
      <c r="C8" s="436" t="s">
        <v>1253</v>
      </c>
      <c r="D8" s="3" t="s">
        <v>202</v>
      </c>
      <c r="E8" s="434"/>
      <c r="F8" s="30" t="s">
        <v>743</v>
      </c>
      <c r="G8" s="425" t="s">
        <v>1638</v>
      </c>
      <c r="H8" s="31" t="s">
        <v>227</v>
      </c>
      <c r="I8" s="32">
        <v>28</v>
      </c>
    </row>
    <row r="9" spans="2:11" x14ac:dyDescent="0.25">
      <c r="B9" s="103">
        <v>3</v>
      </c>
      <c r="C9" s="436" t="s">
        <v>1599</v>
      </c>
      <c r="D9" s="3" t="s">
        <v>202</v>
      </c>
      <c r="E9" s="434"/>
      <c r="F9" s="30" t="s">
        <v>743</v>
      </c>
      <c r="G9" s="425" t="s">
        <v>1638</v>
      </c>
      <c r="H9" s="31" t="s">
        <v>227</v>
      </c>
      <c r="I9" s="32">
        <v>28</v>
      </c>
    </row>
    <row r="10" spans="2:11" x14ac:dyDescent="0.25">
      <c r="B10" s="103">
        <v>4</v>
      </c>
      <c r="C10" s="436" t="s">
        <v>1271</v>
      </c>
      <c r="D10" s="3" t="s">
        <v>202</v>
      </c>
      <c r="E10" s="434"/>
      <c r="F10" s="31" t="s">
        <v>743</v>
      </c>
      <c r="G10" s="425" t="s">
        <v>1638</v>
      </c>
      <c r="H10" s="31" t="s">
        <v>227</v>
      </c>
      <c r="I10" s="32">
        <v>34</v>
      </c>
    </row>
    <row r="11" spans="2:11" x14ac:dyDescent="0.25">
      <c r="B11" s="103">
        <v>5</v>
      </c>
      <c r="C11" s="436" t="s">
        <v>1600</v>
      </c>
      <c r="D11" s="3" t="s">
        <v>202</v>
      </c>
      <c r="E11" s="434"/>
      <c r="F11" s="30" t="s">
        <v>743</v>
      </c>
      <c r="G11" s="425" t="s">
        <v>1638</v>
      </c>
      <c r="H11" s="31" t="s">
        <v>227</v>
      </c>
      <c r="I11" s="32">
        <v>45</v>
      </c>
    </row>
    <row r="12" spans="2:11" x14ac:dyDescent="0.25">
      <c r="B12" s="103">
        <v>6</v>
      </c>
      <c r="C12" s="436" t="s">
        <v>1295</v>
      </c>
      <c r="D12" s="3" t="s">
        <v>202</v>
      </c>
      <c r="E12" s="434"/>
      <c r="F12" s="30" t="s">
        <v>743</v>
      </c>
      <c r="G12" s="425" t="s">
        <v>1638</v>
      </c>
      <c r="H12" s="31" t="s">
        <v>227</v>
      </c>
      <c r="I12" s="32">
        <v>40</v>
      </c>
    </row>
    <row r="13" spans="2:11" x14ac:dyDescent="0.25">
      <c r="B13" s="103">
        <v>7</v>
      </c>
      <c r="C13" s="436" t="s">
        <v>1601</v>
      </c>
      <c r="D13" s="3" t="s">
        <v>202</v>
      </c>
      <c r="E13" s="434"/>
      <c r="F13" s="30" t="s">
        <v>743</v>
      </c>
      <c r="G13" s="425" t="s">
        <v>1638</v>
      </c>
      <c r="H13" s="31" t="s">
        <v>227</v>
      </c>
      <c r="I13" s="32">
        <v>45</v>
      </c>
    </row>
    <row r="14" spans="2:11" x14ac:dyDescent="0.25">
      <c r="B14" s="103">
        <v>8</v>
      </c>
      <c r="C14" s="436" t="s">
        <v>1602</v>
      </c>
      <c r="D14" s="3" t="s">
        <v>202</v>
      </c>
      <c r="E14" s="435"/>
      <c r="F14" s="31" t="s">
        <v>743</v>
      </c>
      <c r="G14" s="425" t="s">
        <v>1638</v>
      </c>
      <c r="H14" s="31" t="s">
        <v>227</v>
      </c>
      <c r="I14" s="32">
        <v>26</v>
      </c>
    </row>
    <row r="15" spans="2:11" x14ac:dyDescent="0.25">
      <c r="B15" s="103">
        <v>9</v>
      </c>
      <c r="C15" s="436" t="s">
        <v>1292</v>
      </c>
      <c r="D15" s="3" t="s">
        <v>202</v>
      </c>
      <c r="E15" s="435"/>
      <c r="F15" s="30" t="s">
        <v>743</v>
      </c>
      <c r="G15" s="425" t="s">
        <v>1638</v>
      </c>
      <c r="H15" s="31" t="s">
        <v>227</v>
      </c>
      <c r="I15" s="32">
        <v>23</v>
      </c>
    </row>
    <row r="16" spans="2:11" x14ac:dyDescent="0.25">
      <c r="B16" s="103">
        <v>10</v>
      </c>
      <c r="C16" s="436" t="s">
        <v>1315</v>
      </c>
      <c r="D16" s="3" t="s">
        <v>202</v>
      </c>
      <c r="E16" s="435"/>
      <c r="F16" s="30" t="s">
        <v>743</v>
      </c>
      <c r="G16" s="425" t="s">
        <v>1638</v>
      </c>
      <c r="H16" s="31" t="s">
        <v>227</v>
      </c>
      <c r="I16" s="32">
        <v>23</v>
      </c>
    </row>
    <row r="17" spans="2:13" x14ac:dyDescent="0.25">
      <c r="B17" s="103">
        <v>11</v>
      </c>
      <c r="C17" s="436" t="s">
        <v>1306</v>
      </c>
      <c r="D17" s="3" t="s">
        <v>202</v>
      </c>
      <c r="E17" s="435"/>
      <c r="F17" s="30" t="s">
        <v>743</v>
      </c>
      <c r="G17" s="425" t="s">
        <v>1638</v>
      </c>
      <c r="H17" s="31" t="s">
        <v>227</v>
      </c>
      <c r="I17" s="32">
        <v>28</v>
      </c>
    </row>
    <row r="18" spans="2:13" x14ac:dyDescent="0.25">
      <c r="B18" s="103">
        <v>12</v>
      </c>
      <c r="C18" s="436" t="s">
        <v>1603</v>
      </c>
      <c r="D18" s="3" t="s">
        <v>202</v>
      </c>
      <c r="E18" s="435"/>
      <c r="F18" s="31" t="s">
        <v>743</v>
      </c>
      <c r="G18" s="425" t="s">
        <v>1638</v>
      </c>
      <c r="H18" s="31" t="s">
        <v>227</v>
      </c>
      <c r="I18" s="32">
        <v>22</v>
      </c>
    </row>
    <row r="19" spans="2:13" x14ac:dyDescent="0.25">
      <c r="B19" s="103">
        <v>13</v>
      </c>
      <c r="C19" s="436" t="s">
        <v>1604</v>
      </c>
      <c r="D19" s="3" t="s">
        <v>202</v>
      </c>
      <c r="E19" s="435"/>
      <c r="F19" s="30" t="s">
        <v>743</v>
      </c>
      <c r="G19" s="425" t="s">
        <v>1638</v>
      </c>
      <c r="H19" s="31" t="s">
        <v>227</v>
      </c>
      <c r="I19" s="32">
        <v>29</v>
      </c>
    </row>
    <row r="20" spans="2:13" x14ac:dyDescent="0.25">
      <c r="B20" s="103">
        <v>14</v>
      </c>
      <c r="C20" s="436" t="s">
        <v>1605</v>
      </c>
      <c r="D20" s="3" t="s">
        <v>202</v>
      </c>
      <c r="E20" s="435"/>
      <c r="F20" s="30" t="s">
        <v>743</v>
      </c>
      <c r="G20" s="425" t="s">
        <v>1638</v>
      </c>
      <c r="H20" s="34" t="s">
        <v>227</v>
      </c>
      <c r="I20" s="35">
        <v>40</v>
      </c>
      <c r="J20" s="36"/>
      <c r="K20" s="36"/>
      <c r="L20" s="36"/>
      <c r="M20" s="36"/>
    </row>
    <row r="21" spans="2:13" x14ac:dyDescent="0.25">
      <c r="B21" s="103">
        <v>15</v>
      </c>
      <c r="C21" s="436" t="s">
        <v>1606</v>
      </c>
      <c r="D21" s="3" t="s">
        <v>202</v>
      </c>
      <c r="E21" s="434"/>
      <c r="F21" s="30" t="s">
        <v>743</v>
      </c>
      <c r="G21" s="425" t="s">
        <v>1638</v>
      </c>
      <c r="H21" s="31" t="s">
        <v>227</v>
      </c>
      <c r="I21" s="32">
        <v>49</v>
      </c>
    </row>
    <row r="22" spans="2:13" x14ac:dyDescent="0.25">
      <c r="B22" s="103">
        <v>16</v>
      </c>
      <c r="C22" s="436" t="s">
        <v>1287</v>
      </c>
      <c r="D22" s="3" t="s">
        <v>202</v>
      </c>
      <c r="E22" s="434"/>
      <c r="F22" s="31" t="s">
        <v>743</v>
      </c>
      <c r="G22" s="425" t="s">
        <v>1638</v>
      </c>
      <c r="H22" s="31" t="s">
        <v>227</v>
      </c>
      <c r="I22" s="32">
        <v>33</v>
      </c>
    </row>
    <row r="23" spans="2:13" x14ac:dyDescent="0.25">
      <c r="B23" s="103">
        <v>17</v>
      </c>
      <c r="C23" s="436" t="s">
        <v>1298</v>
      </c>
      <c r="D23" s="3" t="s">
        <v>202</v>
      </c>
      <c r="E23" s="434"/>
      <c r="F23" s="31" t="s">
        <v>743</v>
      </c>
      <c r="G23" s="425" t="s">
        <v>1638</v>
      </c>
      <c r="H23" s="31" t="s">
        <v>227</v>
      </c>
      <c r="I23" s="32">
        <v>18</v>
      </c>
    </row>
    <row r="24" spans="2:13" x14ac:dyDescent="0.25">
      <c r="B24" s="103">
        <v>18</v>
      </c>
      <c r="C24" s="436" t="s">
        <v>1607</v>
      </c>
      <c r="D24" s="3" t="s">
        <v>202</v>
      </c>
      <c r="E24" s="434"/>
      <c r="F24" s="30" t="s">
        <v>743</v>
      </c>
      <c r="G24" s="425" t="s">
        <v>1638</v>
      </c>
      <c r="H24" s="31" t="s">
        <v>227</v>
      </c>
      <c r="I24" s="32">
        <v>22</v>
      </c>
    </row>
    <row r="25" spans="2:13" x14ac:dyDescent="0.25">
      <c r="B25" s="103">
        <v>19</v>
      </c>
      <c r="C25" s="436" t="s">
        <v>1608</v>
      </c>
      <c r="D25" s="3" t="s">
        <v>202</v>
      </c>
      <c r="E25" s="434"/>
      <c r="F25" s="30" t="s">
        <v>743</v>
      </c>
      <c r="G25" s="425" t="s">
        <v>1638</v>
      </c>
      <c r="H25" s="31" t="s">
        <v>227</v>
      </c>
      <c r="I25" s="32">
        <v>29</v>
      </c>
    </row>
    <row r="26" spans="2:13" x14ac:dyDescent="0.25">
      <c r="B26" s="103">
        <v>20</v>
      </c>
      <c r="C26" s="436" t="s">
        <v>1609</v>
      </c>
      <c r="D26" s="3" t="s">
        <v>202</v>
      </c>
      <c r="E26" s="434"/>
      <c r="F26" s="30" t="s">
        <v>743</v>
      </c>
      <c r="G26" s="425" t="s">
        <v>1638</v>
      </c>
      <c r="H26" s="31" t="s">
        <v>227</v>
      </c>
      <c r="I26" s="32">
        <v>29</v>
      </c>
    </row>
    <row r="27" spans="2:13" x14ac:dyDescent="0.25">
      <c r="B27" s="103">
        <v>21</v>
      </c>
      <c r="C27" s="436" t="s">
        <v>1610</v>
      </c>
      <c r="D27" s="3" t="s">
        <v>202</v>
      </c>
      <c r="E27" s="434"/>
      <c r="F27" s="31" t="s">
        <v>743</v>
      </c>
      <c r="G27" s="425" t="s">
        <v>1638</v>
      </c>
      <c r="H27" s="31" t="s">
        <v>227</v>
      </c>
      <c r="I27" s="32">
        <v>21</v>
      </c>
    </row>
    <row r="28" spans="2:13" x14ac:dyDescent="0.25">
      <c r="B28" s="103">
        <v>22</v>
      </c>
      <c r="C28" s="436" t="s">
        <v>1611</v>
      </c>
      <c r="D28" s="3" t="s">
        <v>202</v>
      </c>
      <c r="E28" s="31" t="s">
        <v>1642</v>
      </c>
      <c r="F28" s="31" t="s">
        <v>742</v>
      </c>
      <c r="G28" s="425" t="s">
        <v>1639</v>
      </c>
      <c r="H28" s="31" t="s">
        <v>227</v>
      </c>
      <c r="I28" s="32">
        <v>27</v>
      </c>
    </row>
    <row r="29" spans="2:13" x14ac:dyDescent="0.25">
      <c r="B29" s="103">
        <v>23</v>
      </c>
      <c r="C29" s="436" t="s">
        <v>1320</v>
      </c>
      <c r="D29" s="3" t="s">
        <v>202</v>
      </c>
      <c r="E29" s="31" t="s">
        <v>1103</v>
      </c>
      <c r="F29" s="31" t="s">
        <v>742</v>
      </c>
      <c r="G29" s="425" t="s">
        <v>1639</v>
      </c>
      <c r="H29" s="31" t="s">
        <v>227</v>
      </c>
      <c r="I29" s="32">
        <v>28</v>
      </c>
    </row>
    <row r="30" spans="2:13" x14ac:dyDescent="0.25">
      <c r="B30" s="103">
        <v>24</v>
      </c>
      <c r="C30" s="436" t="s">
        <v>1612</v>
      </c>
      <c r="D30" s="3" t="s">
        <v>202</v>
      </c>
      <c r="E30" s="31" t="s">
        <v>1103</v>
      </c>
      <c r="F30" s="31" t="s">
        <v>742</v>
      </c>
      <c r="G30" s="425" t="s">
        <v>1639</v>
      </c>
      <c r="H30" s="31" t="s">
        <v>227</v>
      </c>
      <c r="I30" s="32">
        <v>44</v>
      </c>
    </row>
    <row r="31" spans="2:13" x14ac:dyDescent="0.25">
      <c r="B31" s="103">
        <v>25</v>
      </c>
      <c r="C31" s="436" t="s">
        <v>1613</v>
      </c>
      <c r="D31" s="3" t="s">
        <v>202</v>
      </c>
      <c r="E31" s="31" t="s">
        <v>1103</v>
      </c>
      <c r="F31" s="31" t="s">
        <v>742</v>
      </c>
      <c r="G31" s="425" t="s">
        <v>1639</v>
      </c>
      <c r="H31" s="31" t="s">
        <v>227</v>
      </c>
      <c r="I31" s="32">
        <v>30</v>
      </c>
    </row>
    <row r="32" spans="2:13" x14ac:dyDescent="0.25">
      <c r="B32" s="103">
        <v>26</v>
      </c>
      <c r="C32" s="436" t="s">
        <v>1614</v>
      </c>
      <c r="D32" s="3" t="s">
        <v>202</v>
      </c>
      <c r="E32" s="31" t="s">
        <v>1103</v>
      </c>
      <c r="F32" s="31" t="s">
        <v>742</v>
      </c>
      <c r="G32" s="425" t="s">
        <v>1639</v>
      </c>
      <c r="H32" s="31" t="s">
        <v>227</v>
      </c>
      <c r="I32" s="32">
        <v>28</v>
      </c>
    </row>
    <row r="33" spans="2:9" x14ac:dyDescent="0.25">
      <c r="B33" s="103">
        <v>27</v>
      </c>
      <c r="C33" s="436" t="s">
        <v>1615</v>
      </c>
      <c r="D33" s="3" t="s">
        <v>202</v>
      </c>
      <c r="E33" s="31" t="s">
        <v>1103</v>
      </c>
      <c r="F33" s="31" t="s">
        <v>742</v>
      </c>
      <c r="G33" s="425" t="s">
        <v>1639</v>
      </c>
      <c r="H33" s="31" t="s">
        <v>227</v>
      </c>
      <c r="I33" s="32">
        <v>32</v>
      </c>
    </row>
    <row r="34" spans="2:9" x14ac:dyDescent="0.25">
      <c r="B34" s="103">
        <v>28</v>
      </c>
      <c r="C34" s="436" t="s">
        <v>1616</v>
      </c>
      <c r="D34" s="3" t="s">
        <v>202</v>
      </c>
      <c r="E34" s="31" t="s">
        <v>1642</v>
      </c>
      <c r="F34" s="31" t="s">
        <v>742</v>
      </c>
      <c r="G34" s="425" t="s">
        <v>1639</v>
      </c>
      <c r="H34" s="31" t="s">
        <v>227</v>
      </c>
      <c r="I34" s="32">
        <v>36</v>
      </c>
    </row>
    <row r="35" spans="2:9" x14ac:dyDescent="0.25">
      <c r="B35" s="103">
        <v>29</v>
      </c>
      <c r="C35" s="436" t="s">
        <v>1275</v>
      </c>
      <c r="D35" s="3" t="s">
        <v>202</v>
      </c>
      <c r="E35" s="31" t="s">
        <v>1103</v>
      </c>
      <c r="F35" s="31" t="s">
        <v>742</v>
      </c>
      <c r="G35" s="425" t="s">
        <v>1639</v>
      </c>
      <c r="H35" s="31" t="s">
        <v>227</v>
      </c>
      <c r="I35" s="32">
        <v>26</v>
      </c>
    </row>
    <row r="36" spans="2:9" x14ac:dyDescent="0.25">
      <c r="B36" s="103">
        <v>30</v>
      </c>
      <c r="C36" s="436" t="s">
        <v>1319</v>
      </c>
      <c r="D36" s="3" t="s">
        <v>202</v>
      </c>
      <c r="E36" s="31" t="s">
        <v>1103</v>
      </c>
      <c r="F36" s="31" t="s">
        <v>742</v>
      </c>
      <c r="G36" s="425" t="s">
        <v>1639</v>
      </c>
      <c r="H36" s="31" t="s">
        <v>227</v>
      </c>
      <c r="I36" s="32">
        <v>31</v>
      </c>
    </row>
    <row r="37" spans="2:9" x14ac:dyDescent="0.25">
      <c r="B37" s="103">
        <v>31</v>
      </c>
      <c r="C37" s="436" t="s">
        <v>1258</v>
      </c>
      <c r="D37" s="3" t="s">
        <v>202</v>
      </c>
      <c r="E37" s="31" t="s">
        <v>1103</v>
      </c>
      <c r="F37" s="31" t="s">
        <v>742</v>
      </c>
      <c r="G37" s="425" t="s">
        <v>1639</v>
      </c>
      <c r="H37" s="31" t="s">
        <v>227</v>
      </c>
      <c r="I37" s="32">
        <v>27</v>
      </c>
    </row>
    <row r="38" spans="2:9" x14ac:dyDescent="0.25">
      <c r="B38" s="103">
        <v>32</v>
      </c>
      <c r="C38" s="436" t="s">
        <v>1617</v>
      </c>
      <c r="D38" s="3" t="s">
        <v>202</v>
      </c>
      <c r="E38" s="31" t="s">
        <v>1103</v>
      </c>
      <c r="F38" s="31" t="s">
        <v>742</v>
      </c>
      <c r="G38" s="425" t="s">
        <v>1639</v>
      </c>
      <c r="H38" s="31" t="s">
        <v>227</v>
      </c>
      <c r="I38" s="32">
        <v>32</v>
      </c>
    </row>
    <row r="39" spans="2:9" x14ac:dyDescent="0.25">
      <c r="B39" s="103">
        <v>33</v>
      </c>
      <c r="C39" s="436" t="s">
        <v>1618</v>
      </c>
      <c r="D39" s="3" t="s">
        <v>202</v>
      </c>
      <c r="E39" s="31" t="s">
        <v>1642</v>
      </c>
      <c r="F39" s="31" t="s">
        <v>742</v>
      </c>
      <c r="G39" s="425" t="s">
        <v>1639</v>
      </c>
      <c r="H39" s="31" t="s">
        <v>227</v>
      </c>
      <c r="I39" s="32">
        <v>39</v>
      </c>
    </row>
    <row r="40" spans="2:9" x14ac:dyDescent="0.25">
      <c r="B40" s="103">
        <v>34</v>
      </c>
      <c r="C40" s="436" t="s">
        <v>1261</v>
      </c>
      <c r="D40" s="3" t="s">
        <v>202</v>
      </c>
      <c r="E40" s="31" t="s">
        <v>1103</v>
      </c>
      <c r="F40" s="31" t="s">
        <v>742</v>
      </c>
      <c r="G40" s="425" t="s">
        <v>1639</v>
      </c>
      <c r="H40" s="31" t="s">
        <v>227</v>
      </c>
      <c r="I40" s="32">
        <v>31</v>
      </c>
    </row>
    <row r="41" spans="2:9" x14ac:dyDescent="0.25">
      <c r="B41" s="103">
        <v>35</v>
      </c>
      <c r="C41" s="436" t="s">
        <v>1279</v>
      </c>
      <c r="D41" s="3" t="s">
        <v>202</v>
      </c>
      <c r="E41" s="31" t="s">
        <v>1642</v>
      </c>
      <c r="F41" s="31" t="s">
        <v>742</v>
      </c>
      <c r="G41" s="425" t="s">
        <v>1639</v>
      </c>
      <c r="H41" s="31" t="s">
        <v>227</v>
      </c>
      <c r="I41" s="32">
        <v>40</v>
      </c>
    </row>
    <row r="42" spans="2:9" x14ac:dyDescent="0.25">
      <c r="B42" s="103">
        <v>36</v>
      </c>
      <c r="C42" s="436" t="s">
        <v>1619</v>
      </c>
      <c r="D42" s="3" t="s">
        <v>202</v>
      </c>
      <c r="E42" s="31" t="s">
        <v>1642</v>
      </c>
      <c r="F42" s="31" t="s">
        <v>742</v>
      </c>
      <c r="G42" s="425" t="s">
        <v>1639</v>
      </c>
      <c r="H42" s="31" t="s">
        <v>227</v>
      </c>
      <c r="I42" s="32">
        <v>61</v>
      </c>
    </row>
    <row r="43" spans="2:9" x14ac:dyDescent="0.25">
      <c r="B43" s="103">
        <v>37</v>
      </c>
      <c r="C43" s="436" t="s">
        <v>1620</v>
      </c>
      <c r="D43" s="3" t="s">
        <v>202</v>
      </c>
      <c r="E43" s="31" t="s">
        <v>1103</v>
      </c>
      <c r="F43" s="31" t="s">
        <v>742</v>
      </c>
      <c r="G43" s="425" t="s">
        <v>1639</v>
      </c>
      <c r="H43" s="31" t="s">
        <v>227</v>
      </c>
      <c r="I43" s="32">
        <v>26</v>
      </c>
    </row>
    <row r="44" spans="2:9" x14ac:dyDescent="0.25">
      <c r="B44" s="103">
        <v>38</v>
      </c>
      <c r="C44" s="436" t="s">
        <v>1621</v>
      </c>
      <c r="D44" s="3" t="s">
        <v>202</v>
      </c>
      <c r="E44" s="31" t="s">
        <v>1642</v>
      </c>
      <c r="F44" s="31" t="s">
        <v>742</v>
      </c>
      <c r="G44" s="425" t="s">
        <v>1639</v>
      </c>
      <c r="H44" s="31" t="s">
        <v>227</v>
      </c>
      <c r="I44" s="32">
        <v>40</v>
      </c>
    </row>
    <row r="45" spans="2:9" x14ac:dyDescent="0.25">
      <c r="B45" s="103">
        <v>39</v>
      </c>
      <c r="C45" s="436" t="s">
        <v>1622</v>
      </c>
      <c r="D45" s="3" t="s">
        <v>202</v>
      </c>
      <c r="E45" s="31" t="s">
        <v>1642</v>
      </c>
      <c r="F45" s="31" t="s">
        <v>742</v>
      </c>
      <c r="G45" s="425" t="s">
        <v>1639</v>
      </c>
      <c r="H45" s="31" t="s">
        <v>227</v>
      </c>
      <c r="I45" s="32">
        <v>47</v>
      </c>
    </row>
    <row r="46" spans="2:9" x14ac:dyDescent="0.25">
      <c r="B46" s="103">
        <v>40</v>
      </c>
      <c r="C46" s="436" t="s">
        <v>1310</v>
      </c>
      <c r="D46" s="3" t="s">
        <v>202</v>
      </c>
      <c r="E46" s="31" t="s">
        <v>1642</v>
      </c>
      <c r="F46" s="31" t="s">
        <v>742</v>
      </c>
      <c r="G46" s="425" t="s">
        <v>1639</v>
      </c>
      <c r="H46" s="31" t="s">
        <v>227</v>
      </c>
      <c r="I46" s="32">
        <v>56</v>
      </c>
    </row>
    <row r="47" spans="2:9" hidden="1" x14ac:dyDescent="0.25">
      <c r="B47" s="103">
        <v>68</v>
      </c>
      <c r="C47" s="426" t="s">
        <v>1317</v>
      </c>
      <c r="G47" s="427" t="s">
        <v>1640</v>
      </c>
    </row>
    <row r="48" spans="2:9" hidden="1" x14ac:dyDescent="0.25">
      <c r="B48" s="103">
        <v>69</v>
      </c>
      <c r="C48" s="424" t="s">
        <v>1637</v>
      </c>
      <c r="G48" s="425" t="s">
        <v>1640</v>
      </c>
    </row>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sheetData>
  <sheetProtection formatCells="0" formatRows="0" insertRows="0" deleteRows="0"/>
  <protectedRanges>
    <protectedRange sqref="C47:C48" name="Rango1_3"/>
    <protectedRange sqref="G47:G48" name="Rango1_1_1"/>
    <protectedRange sqref="C8:C46" name="Rango1_3_2"/>
    <protectedRange sqref="G7:G46" name="Rango1_1_1_2"/>
  </protectedRanges>
  <mergeCells count="3">
    <mergeCell ref="B2:I2"/>
    <mergeCell ref="B3:I3"/>
    <mergeCell ref="B1:I1"/>
  </mergeCells>
  <dataValidations count="4">
    <dataValidation type="list" allowBlank="1" showInputMessage="1" showErrorMessage="1" sqref="F7:F46">
      <formula1>LÍNEAA2</formula1>
    </dataValidation>
    <dataValidation type="list" allowBlank="1" showInputMessage="1" showErrorMessage="1" sqref="G7:G46">
      <formula1>ETAPAA2</formula1>
    </dataValidation>
    <dataValidation type="list" allowBlank="1" showInputMessage="1" showErrorMessage="1" sqref="H7:H46">
      <formula1>CATEGORÍAA2</formula1>
    </dataValidation>
    <dataValidation type="list" allowBlank="1" showInputMessage="1" showErrorMessage="1" sqref="D7:D46">
      <formula1>NUEVO</formula1>
    </dataValidation>
  </dataValidations>
  <pageMargins left="1.1811023622047245" right="0" top="0" bottom="0" header="0" footer="0"/>
  <pageSetup paperSize="5" scale="90" orientation="landscape" horizontalDpi="4294967293"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50"/>
  <sheetViews>
    <sheetView showGridLines="0" zoomScaleNormal="100" zoomScaleSheetLayoutView="90" workbookViewId="0">
      <pane xSplit="2" ySplit="6" topLeftCell="C7" activePane="bottomRight" state="frozen"/>
      <selection activeCell="E2" sqref="E2:F4"/>
      <selection pane="topRight" activeCell="E2" sqref="E2:F4"/>
      <selection pane="bottomLeft" activeCell="E2" sqref="E2:F4"/>
      <selection pane="bottomRight" activeCell="B15" sqref="B15"/>
    </sheetView>
  </sheetViews>
  <sheetFormatPr baseColWidth="10" defaultColWidth="0" defaultRowHeight="15" zeroHeight="1" x14ac:dyDescent="0.25"/>
  <cols>
    <col min="1" max="1" width="1.5703125" style="4" hidden="1" customWidth="1"/>
    <col min="2" max="2" width="4.140625" style="4" bestFit="1" customWidth="1"/>
    <col min="3" max="3" width="33.140625" style="5" customWidth="1"/>
    <col min="4" max="4" width="15.28515625" style="5" customWidth="1"/>
    <col min="5" max="5" width="18" style="5" customWidth="1"/>
    <col min="6" max="6" width="19.7109375" style="5" customWidth="1"/>
    <col min="7" max="7" width="30" style="5" customWidth="1"/>
    <col min="8" max="8" width="14" style="5" customWidth="1"/>
    <col min="9" max="9" width="31.5703125" style="5" customWidth="1"/>
    <col min="10" max="10" width="3.140625" style="4" customWidth="1"/>
    <col min="11" max="16384" width="11.42578125" style="4" hidden="1"/>
  </cols>
  <sheetData>
    <row r="1" spans="2:11" ht="26.25" x14ac:dyDescent="0.4">
      <c r="B1" s="754" t="s">
        <v>670</v>
      </c>
      <c r="C1" s="754"/>
      <c r="D1" s="754"/>
      <c r="E1" s="754"/>
      <c r="F1" s="754"/>
      <c r="G1" s="754"/>
      <c r="H1" s="754"/>
      <c r="I1" s="754"/>
    </row>
    <row r="2" spans="2:11" ht="6.75" customHeight="1" x14ac:dyDescent="0.25"/>
    <row r="3" spans="2:11" ht="21" x14ac:dyDescent="0.35">
      <c r="B3" s="753" t="s">
        <v>674</v>
      </c>
      <c r="C3" s="753"/>
      <c r="D3" s="753"/>
      <c r="E3" s="753"/>
      <c r="F3" s="753"/>
      <c r="G3" s="753"/>
      <c r="H3" s="753"/>
      <c r="I3" s="753"/>
    </row>
    <row r="4" spans="2:11" x14ac:dyDescent="0.25">
      <c r="B4" s="752" t="s">
        <v>198</v>
      </c>
      <c r="C4" s="752"/>
      <c r="D4" s="752"/>
      <c r="E4" s="752"/>
      <c r="F4" s="752"/>
      <c r="G4" s="752"/>
      <c r="H4" s="752"/>
      <c r="I4" s="752"/>
    </row>
    <row r="5" spans="2:11" ht="15.75" thickBot="1" x14ac:dyDescent="0.3"/>
    <row r="6" spans="2:11" s="101" customFormat="1" ht="39" customHeight="1" thickBot="1" x14ac:dyDescent="0.3">
      <c r="B6" s="98" t="s">
        <v>2</v>
      </c>
      <c r="C6" s="99" t="s">
        <v>205</v>
      </c>
      <c r="D6" s="99" t="s">
        <v>233</v>
      </c>
      <c r="E6" s="99" t="s">
        <v>234</v>
      </c>
      <c r="F6" s="99" t="s">
        <v>210</v>
      </c>
      <c r="G6" s="99" t="s">
        <v>231</v>
      </c>
      <c r="H6" s="99" t="s">
        <v>211</v>
      </c>
      <c r="I6" s="100" t="s">
        <v>235</v>
      </c>
    </row>
    <row r="7" spans="2:11" s="216" customFormat="1" ht="7.5" customHeight="1" thickBot="1" x14ac:dyDescent="0.3">
      <c r="B7" s="217"/>
      <c r="C7" s="217"/>
      <c r="D7" s="218"/>
      <c r="E7" s="217"/>
      <c r="F7" s="217"/>
      <c r="G7" s="217"/>
      <c r="H7" s="217"/>
      <c r="I7" s="217"/>
      <c r="J7" s="217"/>
      <c r="K7" s="217"/>
    </row>
    <row r="8" spans="2:11" x14ac:dyDescent="0.25">
      <c r="B8" s="179">
        <v>1</v>
      </c>
      <c r="C8" s="286" t="s">
        <v>1101</v>
      </c>
      <c r="D8" s="287" t="s">
        <v>1102</v>
      </c>
      <c r="E8" s="430" t="s">
        <v>912</v>
      </c>
      <c r="F8" s="287" t="s">
        <v>1103</v>
      </c>
      <c r="G8" s="287" t="s">
        <v>1104</v>
      </c>
      <c r="H8" s="287" t="s">
        <v>227</v>
      </c>
      <c r="I8" s="288" t="s">
        <v>1105</v>
      </c>
    </row>
    <row r="9" spans="2:11" x14ac:dyDescent="0.25">
      <c r="B9" s="103">
        <v>2</v>
      </c>
      <c r="C9" s="289" t="s">
        <v>1106</v>
      </c>
      <c r="D9" s="287" t="s">
        <v>1102</v>
      </c>
      <c r="E9" s="431" t="s">
        <v>912</v>
      </c>
      <c r="F9" s="290" t="s">
        <v>1103</v>
      </c>
      <c r="G9" s="290" t="s">
        <v>1104</v>
      </c>
      <c r="H9" s="290" t="s">
        <v>227</v>
      </c>
      <c r="I9" s="291" t="s">
        <v>1105</v>
      </c>
    </row>
    <row r="10" spans="2:11" x14ac:dyDescent="0.25">
      <c r="B10" s="103">
        <v>3</v>
      </c>
      <c r="C10" s="289" t="s">
        <v>1107</v>
      </c>
      <c r="D10" s="287" t="s">
        <v>1102</v>
      </c>
      <c r="E10" s="431" t="s">
        <v>912</v>
      </c>
      <c r="F10" s="290" t="s">
        <v>1103</v>
      </c>
      <c r="G10" s="290" t="s">
        <v>1104</v>
      </c>
      <c r="H10" s="290" t="s">
        <v>227</v>
      </c>
      <c r="I10" s="291" t="s">
        <v>1108</v>
      </c>
    </row>
    <row r="11" spans="2:11" x14ac:dyDescent="0.25">
      <c r="B11" s="103">
        <v>4</v>
      </c>
      <c r="C11" s="289" t="s">
        <v>1109</v>
      </c>
      <c r="D11" s="287" t="s">
        <v>1102</v>
      </c>
      <c r="E11" s="431" t="s">
        <v>912</v>
      </c>
      <c r="F11" s="290" t="s">
        <v>1103</v>
      </c>
      <c r="G11" s="290" t="s">
        <v>1104</v>
      </c>
      <c r="H11" s="290" t="s">
        <v>227</v>
      </c>
      <c r="I11" s="291" t="s">
        <v>1108</v>
      </c>
    </row>
    <row r="12" spans="2:11" x14ac:dyDescent="0.25">
      <c r="B12" s="103">
        <v>5</v>
      </c>
      <c r="C12" s="289" t="s">
        <v>1110</v>
      </c>
      <c r="D12" s="287" t="s">
        <v>1102</v>
      </c>
      <c r="E12" s="431" t="s">
        <v>912</v>
      </c>
      <c r="F12" s="290" t="s">
        <v>1103</v>
      </c>
      <c r="G12" s="290" t="s">
        <v>1104</v>
      </c>
      <c r="H12" s="290" t="s">
        <v>227</v>
      </c>
      <c r="I12" s="291" t="s">
        <v>1108</v>
      </c>
    </row>
    <row r="13" spans="2:11" x14ac:dyDescent="0.25">
      <c r="B13" s="103">
        <v>6</v>
      </c>
      <c r="C13" s="289" t="s">
        <v>1111</v>
      </c>
      <c r="D13" s="287" t="s">
        <v>1102</v>
      </c>
      <c r="E13" s="431" t="s">
        <v>912</v>
      </c>
      <c r="F13" s="290" t="s">
        <v>1103</v>
      </c>
      <c r="G13" s="290" t="s">
        <v>1104</v>
      </c>
      <c r="H13" s="290" t="s">
        <v>227</v>
      </c>
      <c r="I13" s="291" t="s">
        <v>1108</v>
      </c>
    </row>
    <row r="14" spans="2:11" x14ac:dyDescent="0.25">
      <c r="B14" s="103">
        <v>7</v>
      </c>
      <c r="C14" s="289" t="s">
        <v>1112</v>
      </c>
      <c r="D14" s="287" t="s">
        <v>1102</v>
      </c>
      <c r="E14" s="431" t="s">
        <v>912</v>
      </c>
      <c r="F14" s="290" t="s">
        <v>1103</v>
      </c>
      <c r="G14" s="290" t="s">
        <v>1104</v>
      </c>
      <c r="H14" s="290" t="s">
        <v>227</v>
      </c>
      <c r="I14" s="291" t="s">
        <v>1108</v>
      </c>
    </row>
    <row r="15" spans="2:11" x14ac:dyDescent="0.25">
      <c r="B15" s="103">
        <v>8</v>
      </c>
      <c r="C15" s="289" t="s">
        <v>1113</v>
      </c>
      <c r="D15" s="287" t="s">
        <v>1102</v>
      </c>
      <c r="E15" s="431" t="s">
        <v>912</v>
      </c>
      <c r="F15" s="290" t="s">
        <v>1103</v>
      </c>
      <c r="G15" s="290" t="s">
        <v>1104</v>
      </c>
      <c r="H15" s="290" t="s">
        <v>227</v>
      </c>
      <c r="I15" s="291" t="s">
        <v>1108</v>
      </c>
    </row>
    <row r="16" spans="2:11" ht="24" x14ac:dyDescent="0.25">
      <c r="B16" s="103">
        <v>9</v>
      </c>
      <c r="C16" s="289" t="s">
        <v>1114</v>
      </c>
      <c r="D16" s="287" t="s">
        <v>1102</v>
      </c>
      <c r="E16" s="431" t="s">
        <v>912</v>
      </c>
      <c r="F16" s="290" t="s">
        <v>1115</v>
      </c>
      <c r="G16" s="290" t="s">
        <v>1104</v>
      </c>
      <c r="H16" s="290" t="s">
        <v>227</v>
      </c>
      <c r="I16" s="291" t="s">
        <v>1108</v>
      </c>
    </row>
    <row r="17" spans="3:9" x14ac:dyDescent="0.25"/>
    <row r="18" spans="3:9" x14ac:dyDescent="0.25">
      <c r="C18" s="4"/>
      <c r="D18" s="4"/>
      <c r="E18" s="4"/>
      <c r="F18" s="4"/>
      <c r="G18" s="4"/>
      <c r="H18" s="4"/>
      <c r="I18" s="4"/>
    </row>
    <row r="19" spans="3:9" x14ac:dyDescent="0.25">
      <c r="C19" s="4"/>
      <c r="D19" s="4"/>
      <c r="E19" s="4"/>
      <c r="F19" s="4"/>
      <c r="G19" s="4"/>
      <c r="H19" s="4"/>
      <c r="I19" s="4"/>
    </row>
    <row r="20" spans="3:9" x14ac:dyDescent="0.25"/>
    <row r="21" spans="3:9" x14ac:dyDescent="0.25"/>
    <row r="22" spans="3:9" x14ac:dyDescent="0.25"/>
    <row r="23" spans="3:9" x14ac:dyDescent="0.25"/>
    <row r="24" spans="3:9" x14ac:dyDescent="0.25"/>
    <row r="25" spans="3:9" x14ac:dyDescent="0.25"/>
    <row r="26" spans="3:9" x14ac:dyDescent="0.25"/>
    <row r="27" spans="3:9" x14ac:dyDescent="0.25"/>
    <row r="28" spans="3:9" x14ac:dyDescent="0.25"/>
    <row r="29" spans="3:9" x14ac:dyDescent="0.25"/>
    <row r="30" spans="3:9" x14ac:dyDescent="0.25"/>
    <row r="31" spans="3:9" x14ac:dyDescent="0.25"/>
    <row r="32" spans="3: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sheetData>
  <sheetProtection formatCells="0" formatRows="0" insertRows="0" deleteRows="0"/>
  <mergeCells count="3">
    <mergeCell ref="B3:I3"/>
    <mergeCell ref="B4:I4"/>
    <mergeCell ref="B1:I1"/>
  </mergeCells>
  <dataValidations count="3">
    <dataValidation type="list" allowBlank="1" showInputMessage="1" showErrorMessage="1" sqref="E8:E16">
      <formula1>DEPARTAMENTO</formula1>
    </dataValidation>
    <dataValidation type="list" allowBlank="1" showInputMessage="1" showErrorMessage="1" sqref="G8:G16">
      <formula1>RESPONSABILIDADA3</formula1>
    </dataValidation>
    <dataValidation type="list" allowBlank="1" showInputMessage="1" showErrorMessage="1" sqref="H8:H16">
      <formula1>CATEGORÍAA3</formula1>
    </dataValidation>
  </dataValidations>
  <pageMargins left="1.1811023622047245" right="0" top="0" bottom="0" header="0" footer="0"/>
  <pageSetup paperSize="5" scale="85"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0"/>
  <sheetViews>
    <sheetView showGridLines="0" zoomScaleNormal="100" zoomScaleSheetLayoutView="115" workbookViewId="0">
      <selection activeCell="C4" sqref="C4:J8"/>
    </sheetView>
  </sheetViews>
  <sheetFormatPr baseColWidth="10" defaultColWidth="0" defaultRowHeight="15" customHeight="1" zeroHeight="1" x14ac:dyDescent="0.25"/>
  <cols>
    <col min="1" max="1" width="2.28515625" style="4" customWidth="1"/>
    <col min="2" max="2" width="0.85546875" style="4" customWidth="1"/>
    <col min="3" max="10" width="17.42578125" style="4" customWidth="1"/>
    <col min="11" max="11" width="0.85546875" style="4" customWidth="1"/>
    <col min="12" max="16384" width="9.140625" style="4" hidden="1"/>
  </cols>
  <sheetData>
    <row r="1" spans="3:10" x14ac:dyDescent="0.25"/>
    <row r="2" spans="3:10" ht="26.25" x14ac:dyDescent="0.25">
      <c r="C2" s="552" t="s">
        <v>194</v>
      </c>
      <c r="D2" s="552"/>
      <c r="E2" s="552"/>
      <c r="F2" s="552"/>
      <c r="G2" s="552"/>
      <c r="H2" s="552"/>
      <c r="I2" s="552"/>
      <c r="J2" s="552"/>
    </row>
    <row r="3" spans="3:10" ht="15.75" thickBot="1" x14ac:dyDescent="0.3"/>
    <row r="4" spans="3:10" ht="62.25" customHeight="1" x14ac:dyDescent="0.25">
      <c r="C4" s="553" t="s">
        <v>856</v>
      </c>
      <c r="D4" s="554"/>
      <c r="E4" s="554"/>
      <c r="F4" s="554"/>
      <c r="G4" s="554"/>
      <c r="H4" s="554"/>
      <c r="I4" s="554"/>
      <c r="J4" s="555"/>
    </row>
    <row r="5" spans="3:10" ht="62.25" customHeight="1" x14ac:dyDescent="0.25">
      <c r="C5" s="556"/>
      <c r="D5" s="557"/>
      <c r="E5" s="557"/>
      <c r="F5" s="557"/>
      <c r="G5" s="557"/>
      <c r="H5" s="557"/>
      <c r="I5" s="557"/>
      <c r="J5" s="558"/>
    </row>
    <row r="6" spans="3:10" ht="62.25" customHeight="1" x14ac:dyDescent="0.25">
      <c r="C6" s="556"/>
      <c r="D6" s="557"/>
      <c r="E6" s="557"/>
      <c r="F6" s="557"/>
      <c r="G6" s="557"/>
      <c r="H6" s="557"/>
      <c r="I6" s="557"/>
      <c r="J6" s="558"/>
    </row>
    <row r="7" spans="3:10" ht="62.25" customHeight="1" x14ac:dyDescent="0.25">
      <c r="C7" s="556"/>
      <c r="D7" s="557"/>
      <c r="E7" s="557"/>
      <c r="F7" s="557"/>
      <c r="G7" s="557"/>
      <c r="H7" s="557"/>
      <c r="I7" s="557"/>
      <c r="J7" s="558"/>
    </row>
    <row r="8" spans="3:10" ht="62.25" customHeight="1" thickBot="1" x14ac:dyDescent="0.3">
      <c r="C8" s="559"/>
      <c r="D8" s="560"/>
      <c r="E8" s="560"/>
      <c r="F8" s="560"/>
      <c r="G8" s="560"/>
      <c r="H8" s="560"/>
      <c r="I8" s="560"/>
      <c r="J8" s="561"/>
    </row>
    <row r="9" spans="3:10" ht="3.95" customHeight="1" x14ac:dyDescent="0.25"/>
    <row r="10" spans="3:10" ht="15" hidden="1" customHeight="1" x14ac:dyDescent="0.25"/>
  </sheetData>
  <sheetProtection formatCells="0" formatRows="0" insertRows="0" deleteRows="0" sort="0"/>
  <mergeCells count="2">
    <mergeCell ref="C2:J2"/>
    <mergeCell ref="C4:J8"/>
  </mergeCells>
  <printOptions horizontalCentered="1"/>
  <pageMargins left="1.1811023622047245" right="0" top="0" bottom="0" header="0" footer="0"/>
  <pageSetup paperSize="5"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43"/>
  <sheetViews>
    <sheetView showGridLines="0" zoomScaleNormal="100" zoomScaleSheetLayoutView="90" workbookViewId="0">
      <pane ySplit="3" topLeftCell="A4" activePane="bottomLeft" state="frozen"/>
      <selection activeCell="E2" sqref="E2:F4"/>
      <selection pane="bottomLeft" activeCell="C5" sqref="C5:K33"/>
    </sheetView>
  </sheetViews>
  <sheetFormatPr baseColWidth="10" defaultColWidth="0" defaultRowHeight="15" zeroHeight="1" x14ac:dyDescent="0.25"/>
  <cols>
    <col min="1" max="1" width="0.7109375" style="4" customWidth="1"/>
    <col min="2" max="2" width="0.85546875" style="4" customWidth="1"/>
    <col min="3" max="3" width="6.5703125" style="5" customWidth="1"/>
    <col min="4" max="4" width="20.5703125" style="4" customWidth="1"/>
    <col min="5" max="5" width="33.28515625" style="4" customWidth="1"/>
    <col min="6" max="8" width="2.5703125" style="4" customWidth="1"/>
    <col min="9" max="9" width="6.5703125" style="4" customWidth="1"/>
    <col min="10" max="10" width="21" style="4" customWidth="1"/>
    <col min="11" max="11" width="46.28515625" style="4" customWidth="1"/>
    <col min="12" max="12" width="0.85546875" style="4" customWidth="1"/>
    <col min="13" max="16384" width="11.42578125" style="4" hidden="1"/>
  </cols>
  <sheetData>
    <row r="1" spans="3:11" x14ac:dyDescent="0.25"/>
    <row r="2" spans="3:11" ht="26.25" x14ac:dyDescent="0.25">
      <c r="C2" s="552" t="s">
        <v>3</v>
      </c>
      <c r="D2" s="552"/>
      <c r="E2" s="552"/>
      <c r="F2" s="552"/>
      <c r="G2" s="552"/>
      <c r="H2" s="552"/>
      <c r="I2" s="552"/>
      <c r="J2" s="552"/>
      <c r="K2" s="552"/>
    </row>
    <row r="3" spans="3:11" ht="18.75" customHeight="1" x14ac:dyDescent="0.25">
      <c r="C3" s="562" t="s">
        <v>21</v>
      </c>
      <c r="D3" s="562"/>
      <c r="E3" s="562"/>
      <c r="F3" s="562"/>
      <c r="G3" s="562"/>
      <c r="H3" s="562"/>
      <c r="I3" s="562"/>
      <c r="J3" s="562"/>
      <c r="K3" s="562"/>
    </row>
    <row r="4" spans="3:11" ht="15.75" thickBot="1" x14ac:dyDescent="0.3">
      <c r="C4" s="11"/>
      <c r="D4" s="11"/>
      <c r="E4" s="11"/>
    </row>
    <row r="5" spans="3:11" x14ac:dyDescent="0.25">
      <c r="C5" s="563"/>
      <c r="D5" s="564"/>
      <c r="E5" s="564"/>
      <c r="F5" s="564"/>
      <c r="G5" s="564"/>
      <c r="H5" s="564"/>
      <c r="I5" s="564"/>
      <c r="J5" s="564"/>
      <c r="K5" s="565"/>
    </row>
    <row r="6" spans="3:11" x14ac:dyDescent="0.25">
      <c r="C6" s="566"/>
      <c r="D6" s="567"/>
      <c r="E6" s="567"/>
      <c r="F6" s="567"/>
      <c r="G6" s="567"/>
      <c r="H6" s="567"/>
      <c r="I6" s="567"/>
      <c r="J6" s="567"/>
      <c r="K6" s="568"/>
    </row>
    <row r="7" spans="3:11" x14ac:dyDescent="0.25">
      <c r="C7" s="566"/>
      <c r="D7" s="567"/>
      <c r="E7" s="567"/>
      <c r="F7" s="567"/>
      <c r="G7" s="567"/>
      <c r="H7" s="567"/>
      <c r="I7" s="567"/>
      <c r="J7" s="567"/>
      <c r="K7" s="568"/>
    </row>
    <row r="8" spans="3:11" x14ac:dyDescent="0.25">
      <c r="C8" s="566"/>
      <c r="D8" s="567"/>
      <c r="E8" s="567"/>
      <c r="F8" s="567"/>
      <c r="G8" s="567"/>
      <c r="H8" s="567"/>
      <c r="I8" s="567"/>
      <c r="J8" s="567"/>
      <c r="K8" s="568"/>
    </row>
    <row r="9" spans="3:11" x14ac:dyDescent="0.25">
      <c r="C9" s="566"/>
      <c r="D9" s="567"/>
      <c r="E9" s="567"/>
      <c r="F9" s="567"/>
      <c r="G9" s="567"/>
      <c r="H9" s="567"/>
      <c r="I9" s="567"/>
      <c r="J9" s="567"/>
      <c r="K9" s="568"/>
    </row>
    <row r="10" spans="3:11" x14ac:dyDescent="0.25">
      <c r="C10" s="566"/>
      <c r="D10" s="567"/>
      <c r="E10" s="567"/>
      <c r="F10" s="567"/>
      <c r="G10" s="567"/>
      <c r="H10" s="567"/>
      <c r="I10" s="567"/>
      <c r="J10" s="567"/>
      <c r="K10" s="568"/>
    </row>
    <row r="11" spans="3:11" x14ac:dyDescent="0.25">
      <c r="C11" s="566"/>
      <c r="D11" s="567"/>
      <c r="E11" s="567"/>
      <c r="F11" s="567"/>
      <c r="G11" s="567"/>
      <c r="H11" s="567"/>
      <c r="I11" s="567"/>
      <c r="J11" s="567"/>
      <c r="K11" s="568"/>
    </row>
    <row r="12" spans="3:11" x14ac:dyDescent="0.25">
      <c r="C12" s="566"/>
      <c r="D12" s="567"/>
      <c r="E12" s="567"/>
      <c r="F12" s="567"/>
      <c r="G12" s="567"/>
      <c r="H12" s="567"/>
      <c r="I12" s="567"/>
      <c r="J12" s="567"/>
      <c r="K12" s="568"/>
    </row>
    <row r="13" spans="3:11" x14ac:dyDescent="0.25">
      <c r="C13" s="566"/>
      <c r="D13" s="567"/>
      <c r="E13" s="567"/>
      <c r="F13" s="567"/>
      <c r="G13" s="567"/>
      <c r="H13" s="567"/>
      <c r="I13" s="567"/>
      <c r="J13" s="567"/>
      <c r="K13" s="568"/>
    </row>
    <row r="14" spans="3:11" x14ac:dyDescent="0.25">
      <c r="C14" s="566"/>
      <c r="D14" s="567"/>
      <c r="E14" s="567"/>
      <c r="F14" s="567"/>
      <c r="G14" s="567"/>
      <c r="H14" s="567"/>
      <c r="I14" s="567"/>
      <c r="J14" s="567"/>
      <c r="K14" s="568"/>
    </row>
    <row r="15" spans="3:11" x14ac:dyDescent="0.25">
      <c r="C15" s="566"/>
      <c r="D15" s="567"/>
      <c r="E15" s="567"/>
      <c r="F15" s="567"/>
      <c r="G15" s="567"/>
      <c r="H15" s="567"/>
      <c r="I15" s="567"/>
      <c r="J15" s="567"/>
      <c r="K15" s="568"/>
    </row>
    <row r="16" spans="3:11" x14ac:dyDescent="0.25">
      <c r="C16" s="566"/>
      <c r="D16" s="567"/>
      <c r="E16" s="567"/>
      <c r="F16" s="567"/>
      <c r="G16" s="567"/>
      <c r="H16" s="567"/>
      <c r="I16" s="567"/>
      <c r="J16" s="567"/>
      <c r="K16" s="568"/>
    </row>
    <row r="17" spans="3:11" x14ac:dyDescent="0.25">
      <c r="C17" s="566"/>
      <c r="D17" s="567"/>
      <c r="E17" s="567"/>
      <c r="F17" s="567"/>
      <c r="G17" s="567"/>
      <c r="H17" s="567"/>
      <c r="I17" s="567"/>
      <c r="J17" s="567"/>
      <c r="K17" s="568"/>
    </row>
    <row r="18" spans="3:11" x14ac:dyDescent="0.25">
      <c r="C18" s="566"/>
      <c r="D18" s="567"/>
      <c r="E18" s="567"/>
      <c r="F18" s="567"/>
      <c r="G18" s="567"/>
      <c r="H18" s="567"/>
      <c r="I18" s="567"/>
      <c r="J18" s="567"/>
      <c r="K18" s="568"/>
    </row>
    <row r="19" spans="3:11" x14ac:dyDescent="0.25">
      <c r="C19" s="566"/>
      <c r="D19" s="567"/>
      <c r="E19" s="567"/>
      <c r="F19" s="567"/>
      <c r="G19" s="567"/>
      <c r="H19" s="567"/>
      <c r="I19" s="567"/>
      <c r="J19" s="567"/>
      <c r="K19" s="568"/>
    </row>
    <row r="20" spans="3:11" x14ac:dyDescent="0.25">
      <c r="C20" s="566"/>
      <c r="D20" s="567"/>
      <c r="E20" s="567"/>
      <c r="F20" s="567"/>
      <c r="G20" s="567"/>
      <c r="H20" s="567"/>
      <c r="I20" s="567"/>
      <c r="J20" s="567"/>
      <c r="K20" s="568"/>
    </row>
    <row r="21" spans="3:11" x14ac:dyDescent="0.25">
      <c r="C21" s="566"/>
      <c r="D21" s="567"/>
      <c r="E21" s="567"/>
      <c r="F21" s="567"/>
      <c r="G21" s="567"/>
      <c r="H21" s="567"/>
      <c r="I21" s="567"/>
      <c r="J21" s="567"/>
      <c r="K21" s="568"/>
    </row>
    <row r="22" spans="3:11" x14ac:dyDescent="0.25">
      <c r="C22" s="566"/>
      <c r="D22" s="567"/>
      <c r="E22" s="567"/>
      <c r="F22" s="567"/>
      <c r="G22" s="567"/>
      <c r="H22" s="567"/>
      <c r="I22" s="567"/>
      <c r="J22" s="567"/>
      <c r="K22" s="568"/>
    </row>
    <row r="23" spans="3:11" x14ac:dyDescent="0.25">
      <c r="C23" s="566"/>
      <c r="D23" s="567"/>
      <c r="E23" s="567"/>
      <c r="F23" s="567"/>
      <c r="G23" s="567"/>
      <c r="H23" s="567"/>
      <c r="I23" s="567"/>
      <c r="J23" s="567"/>
      <c r="K23" s="568"/>
    </row>
    <row r="24" spans="3:11" x14ac:dyDescent="0.25">
      <c r="C24" s="566"/>
      <c r="D24" s="567"/>
      <c r="E24" s="567"/>
      <c r="F24" s="567"/>
      <c r="G24" s="567"/>
      <c r="H24" s="567"/>
      <c r="I24" s="567"/>
      <c r="J24" s="567"/>
      <c r="K24" s="568"/>
    </row>
    <row r="25" spans="3:11" x14ac:dyDescent="0.25">
      <c r="C25" s="566"/>
      <c r="D25" s="567"/>
      <c r="E25" s="567"/>
      <c r="F25" s="567"/>
      <c r="G25" s="567"/>
      <c r="H25" s="567"/>
      <c r="I25" s="567"/>
      <c r="J25" s="567"/>
      <c r="K25" s="568"/>
    </row>
    <row r="26" spans="3:11" x14ac:dyDescent="0.25">
      <c r="C26" s="566"/>
      <c r="D26" s="567"/>
      <c r="E26" s="567"/>
      <c r="F26" s="567"/>
      <c r="G26" s="567"/>
      <c r="H26" s="567"/>
      <c r="I26" s="567"/>
      <c r="J26" s="567"/>
      <c r="K26" s="568"/>
    </row>
    <row r="27" spans="3:11" x14ac:dyDescent="0.25">
      <c r="C27" s="566"/>
      <c r="D27" s="567"/>
      <c r="E27" s="567"/>
      <c r="F27" s="567"/>
      <c r="G27" s="567"/>
      <c r="H27" s="567"/>
      <c r="I27" s="567"/>
      <c r="J27" s="567"/>
      <c r="K27" s="568"/>
    </row>
    <row r="28" spans="3:11" x14ac:dyDescent="0.25">
      <c r="C28" s="566"/>
      <c r="D28" s="567"/>
      <c r="E28" s="567"/>
      <c r="F28" s="567"/>
      <c r="G28" s="567"/>
      <c r="H28" s="567"/>
      <c r="I28" s="567"/>
      <c r="J28" s="567"/>
      <c r="K28" s="568"/>
    </row>
    <row r="29" spans="3:11" x14ac:dyDescent="0.25">
      <c r="C29" s="566"/>
      <c r="D29" s="567"/>
      <c r="E29" s="567"/>
      <c r="F29" s="567"/>
      <c r="G29" s="567"/>
      <c r="H29" s="567"/>
      <c r="I29" s="567"/>
      <c r="J29" s="567"/>
      <c r="K29" s="568"/>
    </row>
    <row r="30" spans="3:11" x14ac:dyDescent="0.25">
      <c r="C30" s="566"/>
      <c r="D30" s="567"/>
      <c r="E30" s="567"/>
      <c r="F30" s="567"/>
      <c r="G30" s="567"/>
      <c r="H30" s="567"/>
      <c r="I30" s="567"/>
      <c r="J30" s="567"/>
      <c r="K30" s="568"/>
    </row>
    <row r="31" spans="3:11" x14ac:dyDescent="0.25">
      <c r="C31" s="566"/>
      <c r="D31" s="567"/>
      <c r="E31" s="567"/>
      <c r="F31" s="567"/>
      <c r="G31" s="567"/>
      <c r="H31" s="567"/>
      <c r="I31" s="567"/>
      <c r="J31" s="567"/>
      <c r="K31" s="568"/>
    </row>
    <row r="32" spans="3:11" x14ac:dyDescent="0.25">
      <c r="C32" s="566"/>
      <c r="D32" s="567"/>
      <c r="E32" s="567"/>
      <c r="F32" s="567"/>
      <c r="G32" s="567"/>
      <c r="H32" s="567"/>
      <c r="I32" s="567"/>
      <c r="J32" s="567"/>
      <c r="K32" s="568"/>
    </row>
    <row r="33" spans="3:11" ht="15.75" thickBot="1" x14ac:dyDescent="0.3">
      <c r="C33" s="569"/>
      <c r="D33" s="570"/>
      <c r="E33" s="570"/>
      <c r="F33" s="570"/>
      <c r="G33" s="570"/>
      <c r="H33" s="570"/>
      <c r="I33" s="570"/>
      <c r="J33" s="570"/>
      <c r="K33" s="571"/>
    </row>
    <row r="34" spans="3:11" ht="7.5" customHeight="1" x14ac:dyDescent="0.25"/>
    <row r="35" spans="3:11" hidden="1" x14ac:dyDescent="0.25"/>
    <row r="36" spans="3:11" hidden="1" x14ac:dyDescent="0.25"/>
    <row r="37" spans="3:11" hidden="1" x14ac:dyDescent="0.25"/>
    <row r="38" spans="3:11" hidden="1" x14ac:dyDescent="0.25"/>
    <row r="39" spans="3:11" hidden="1" x14ac:dyDescent="0.25"/>
    <row r="40" spans="3:11" hidden="1" x14ac:dyDescent="0.25"/>
    <row r="41" spans="3:11" hidden="1" x14ac:dyDescent="0.25"/>
    <row r="42" spans="3:11" hidden="1" x14ac:dyDescent="0.25"/>
    <row r="43" spans="3:11" hidden="1" x14ac:dyDescent="0.25"/>
  </sheetData>
  <sheetProtection formatCells="0" formatRows="0" insertRows="0" deleteRows="0" sort="0"/>
  <mergeCells count="3">
    <mergeCell ref="C3:K3"/>
    <mergeCell ref="C2:K2"/>
    <mergeCell ref="C5:K33"/>
  </mergeCells>
  <printOptions horizontalCentered="1"/>
  <pageMargins left="1.1811023622047245" right="0" top="0" bottom="0" header="0" footer="0"/>
  <pageSetup paperSize="5" scale="9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26"/>
  <sheetViews>
    <sheetView showGridLines="0" zoomScaleNormal="100" zoomScaleSheetLayoutView="70" workbookViewId="0">
      <pane xSplit="3" ySplit="6" topLeftCell="D17" activePane="bottomRight" state="frozen"/>
      <selection activeCell="E2" sqref="E2:F4"/>
      <selection pane="topRight" activeCell="E2" sqref="E2:F4"/>
      <selection pane="bottomLeft" activeCell="E2" sqref="E2:F4"/>
      <selection pane="bottomRight" activeCell="C37" sqref="C37:C40"/>
    </sheetView>
  </sheetViews>
  <sheetFormatPr baseColWidth="10" defaultColWidth="0" defaultRowHeight="15" zeroHeight="1" x14ac:dyDescent="0.25"/>
  <cols>
    <col min="1" max="1" width="0.42578125" style="4" customWidth="1"/>
    <col min="2" max="2" width="0.85546875" style="4" hidden="1" customWidth="1"/>
    <col min="3" max="3" width="5.7109375" style="5" customWidth="1"/>
    <col min="4" max="4" width="22.140625" style="4" customWidth="1"/>
    <col min="5" max="5" width="45.5703125" style="4" customWidth="1"/>
    <col min="6" max="8" width="0.85546875" style="4" customWidth="1"/>
    <col min="9" max="9" width="6.5703125" style="4" customWidth="1"/>
    <col min="10" max="10" width="23.7109375" style="4" customWidth="1"/>
    <col min="11" max="11" width="36.85546875" style="4" customWidth="1"/>
    <col min="12" max="12" width="0.85546875" style="4" customWidth="1"/>
    <col min="13" max="16384" width="11.42578125" style="4" hidden="1"/>
  </cols>
  <sheetData>
    <row r="1" spans="3:11" x14ac:dyDescent="0.25"/>
    <row r="2" spans="3:11" ht="26.25" x14ac:dyDescent="0.25">
      <c r="C2" s="552" t="s">
        <v>3</v>
      </c>
      <c r="D2" s="552"/>
      <c r="E2" s="552"/>
      <c r="F2" s="552"/>
      <c r="G2" s="552"/>
      <c r="H2" s="552"/>
      <c r="I2" s="552"/>
      <c r="J2" s="552"/>
      <c r="K2" s="552"/>
    </row>
    <row r="3" spans="3:11" ht="18.75" customHeight="1" x14ac:dyDescent="0.25">
      <c r="C3" s="562" t="s">
        <v>22</v>
      </c>
      <c r="D3" s="562"/>
      <c r="E3" s="562"/>
      <c r="F3" s="562"/>
      <c r="G3" s="562"/>
      <c r="H3" s="562"/>
      <c r="I3" s="562"/>
      <c r="J3" s="562"/>
      <c r="K3" s="562"/>
    </row>
    <row r="4" spans="3:11" ht="15.75" thickBot="1" x14ac:dyDescent="0.3">
      <c r="C4" s="11"/>
      <c r="D4" s="11"/>
      <c r="E4" s="11"/>
    </row>
    <row r="5" spans="3:11" x14ac:dyDescent="0.25">
      <c r="C5" s="575" t="s">
        <v>4</v>
      </c>
      <c r="D5" s="576"/>
      <c r="E5" s="577"/>
      <c r="I5" s="575" t="s">
        <v>6</v>
      </c>
      <c r="J5" s="576"/>
      <c r="K5" s="577"/>
    </row>
    <row r="6" spans="3:11" ht="15.75" thickBot="1" x14ac:dyDescent="0.3">
      <c r="C6" s="174" t="s">
        <v>2</v>
      </c>
      <c r="D6" s="161" t="s">
        <v>20</v>
      </c>
      <c r="E6" s="175" t="s">
        <v>5</v>
      </c>
      <c r="I6" s="176" t="s">
        <v>2</v>
      </c>
      <c r="J6" s="177" t="s">
        <v>7</v>
      </c>
      <c r="K6" s="178" t="s">
        <v>5</v>
      </c>
    </row>
    <row r="7" spans="3:11" x14ac:dyDescent="0.25">
      <c r="C7" s="298">
        <v>1</v>
      </c>
      <c r="D7" s="299" t="s">
        <v>1321</v>
      </c>
      <c r="E7" s="295" t="s">
        <v>1240</v>
      </c>
      <c r="I7" s="102">
        <v>1</v>
      </c>
      <c r="J7" s="180" t="s">
        <v>8</v>
      </c>
      <c r="K7" s="269" t="s">
        <v>859</v>
      </c>
    </row>
    <row r="8" spans="3:11" x14ac:dyDescent="0.25">
      <c r="C8" s="298">
        <v>2</v>
      </c>
      <c r="D8" s="1"/>
      <c r="E8" s="295" t="s">
        <v>1241</v>
      </c>
      <c r="I8" s="103">
        <v>2</v>
      </c>
      <c r="J8" s="181" t="s">
        <v>9</v>
      </c>
      <c r="K8" s="270" t="s">
        <v>860</v>
      </c>
    </row>
    <row r="9" spans="3:11" x14ac:dyDescent="0.25">
      <c r="C9" s="298">
        <v>3</v>
      </c>
      <c r="D9" s="1"/>
      <c r="E9" s="296" t="s">
        <v>1242</v>
      </c>
      <c r="I9" s="103">
        <v>3</v>
      </c>
      <c r="J9" s="181" t="s">
        <v>10</v>
      </c>
      <c r="K9" s="270" t="s">
        <v>861</v>
      </c>
    </row>
    <row r="10" spans="3:11" x14ac:dyDescent="0.25">
      <c r="C10" s="298">
        <v>4</v>
      </c>
      <c r="D10" s="1"/>
      <c r="E10" s="296" t="s">
        <v>1243</v>
      </c>
      <c r="I10" s="103">
        <v>4</v>
      </c>
      <c r="J10" s="181" t="s">
        <v>11</v>
      </c>
      <c r="K10" s="270" t="s">
        <v>858</v>
      </c>
    </row>
    <row r="11" spans="3:11" ht="15.75" thickBot="1" x14ac:dyDescent="0.3">
      <c r="C11" s="298">
        <v>5</v>
      </c>
      <c r="D11" s="1"/>
      <c r="E11" s="296" t="s">
        <v>1244</v>
      </c>
      <c r="I11" s="105">
        <v>5</v>
      </c>
      <c r="J11" s="182" t="s">
        <v>12</v>
      </c>
      <c r="K11" s="271" t="s">
        <v>862</v>
      </c>
    </row>
    <row r="12" spans="3:11" ht="15.75" thickBot="1" x14ac:dyDescent="0.3">
      <c r="C12" s="298">
        <v>6</v>
      </c>
      <c r="D12" s="1"/>
      <c r="E12" s="296" t="s">
        <v>1245</v>
      </c>
      <c r="I12" s="11"/>
      <c r="J12" s="11"/>
      <c r="K12" s="11"/>
    </row>
    <row r="13" spans="3:11" x14ac:dyDescent="0.25">
      <c r="C13" s="298">
        <v>7</v>
      </c>
      <c r="D13" s="1"/>
      <c r="E13" s="296" t="s">
        <v>1246</v>
      </c>
      <c r="I13" s="572" t="s">
        <v>13</v>
      </c>
      <c r="J13" s="573"/>
      <c r="K13" s="574"/>
    </row>
    <row r="14" spans="3:11" ht="15.75" thickBot="1" x14ac:dyDescent="0.3">
      <c r="C14" s="298">
        <v>8</v>
      </c>
      <c r="D14" s="1"/>
      <c r="E14" s="296" t="s">
        <v>1247</v>
      </c>
      <c r="I14" s="176" t="s">
        <v>2</v>
      </c>
      <c r="J14" s="177" t="s">
        <v>7</v>
      </c>
      <c r="K14" s="178" t="s">
        <v>5</v>
      </c>
    </row>
    <row r="15" spans="3:11" x14ac:dyDescent="0.25">
      <c r="C15" s="298">
        <v>9</v>
      </c>
      <c r="D15" s="1"/>
      <c r="E15" s="296" t="s">
        <v>1248</v>
      </c>
      <c r="I15" s="102">
        <v>1</v>
      </c>
      <c r="J15" s="180" t="s">
        <v>8</v>
      </c>
      <c r="K15" s="269" t="s">
        <v>866</v>
      </c>
    </row>
    <row r="16" spans="3:11" x14ac:dyDescent="0.25">
      <c r="C16" s="298">
        <v>10</v>
      </c>
      <c r="D16" s="1"/>
      <c r="E16" s="296" t="s">
        <v>1249</v>
      </c>
      <c r="I16" s="103">
        <v>2</v>
      </c>
      <c r="J16" s="181" t="s">
        <v>9</v>
      </c>
      <c r="K16" s="270" t="s">
        <v>865</v>
      </c>
    </row>
    <row r="17" spans="3:11" x14ac:dyDescent="0.25">
      <c r="C17" s="298">
        <v>11</v>
      </c>
      <c r="D17" s="1"/>
      <c r="E17" s="296" t="s">
        <v>1250</v>
      </c>
      <c r="I17" s="103">
        <v>3</v>
      </c>
      <c r="J17" s="181" t="s">
        <v>14</v>
      </c>
      <c r="K17" s="270" t="s">
        <v>863</v>
      </c>
    </row>
    <row r="18" spans="3:11" ht="15.75" thickBot="1" x14ac:dyDescent="0.3">
      <c r="C18" s="298">
        <v>12</v>
      </c>
      <c r="D18" s="1"/>
      <c r="E18" s="296" t="s">
        <v>1251</v>
      </c>
      <c r="I18" s="105">
        <v>4</v>
      </c>
      <c r="J18" s="182" t="s">
        <v>15</v>
      </c>
      <c r="K18" s="271" t="s">
        <v>864</v>
      </c>
    </row>
    <row r="19" spans="3:11" ht="15.75" thickBot="1" x14ac:dyDescent="0.3">
      <c r="C19" s="298">
        <v>13</v>
      </c>
      <c r="D19" s="1"/>
      <c r="E19" s="296" t="s">
        <v>1252</v>
      </c>
    </row>
    <row r="20" spans="3:11" x14ac:dyDescent="0.25">
      <c r="C20" s="298">
        <v>14</v>
      </c>
      <c r="D20" s="1"/>
      <c r="E20" s="296" t="s">
        <v>1253</v>
      </c>
      <c r="I20" s="572" t="s">
        <v>16</v>
      </c>
      <c r="J20" s="573"/>
      <c r="K20" s="574"/>
    </row>
    <row r="21" spans="3:11" ht="15.75" thickBot="1" x14ac:dyDescent="0.3">
      <c r="C21" s="298">
        <v>15</v>
      </c>
      <c r="D21" s="1"/>
      <c r="E21" s="296" t="s">
        <v>1254</v>
      </c>
      <c r="I21" s="176" t="s">
        <v>2</v>
      </c>
      <c r="J21" s="177" t="s">
        <v>7</v>
      </c>
      <c r="K21" s="178" t="s">
        <v>5</v>
      </c>
    </row>
    <row r="22" spans="3:11" x14ac:dyDescent="0.25">
      <c r="C22" s="298">
        <v>16</v>
      </c>
      <c r="D22" s="1"/>
      <c r="E22" s="296" t="s">
        <v>1255</v>
      </c>
      <c r="I22" s="102">
        <v>1</v>
      </c>
      <c r="J22" s="272" t="s">
        <v>867</v>
      </c>
      <c r="K22" s="269" t="s">
        <v>868</v>
      </c>
    </row>
    <row r="23" spans="3:11" x14ac:dyDescent="0.25">
      <c r="C23" s="298">
        <v>17</v>
      </c>
      <c r="D23" s="1"/>
      <c r="E23" s="296" t="s">
        <v>1256</v>
      </c>
      <c r="I23" s="103">
        <v>2</v>
      </c>
      <c r="J23" s="273" t="s">
        <v>867</v>
      </c>
      <c r="K23" s="270" t="s">
        <v>869</v>
      </c>
    </row>
    <row r="24" spans="3:11" ht="15.75" thickBot="1" x14ac:dyDescent="0.3">
      <c r="C24" s="298">
        <v>18</v>
      </c>
      <c r="D24" s="1"/>
      <c r="E24" s="296" t="s">
        <v>1257</v>
      </c>
      <c r="I24" s="105">
        <v>3</v>
      </c>
      <c r="J24" s="274" t="s">
        <v>867</v>
      </c>
      <c r="K24" s="271" t="s">
        <v>869</v>
      </c>
    </row>
    <row r="25" spans="3:11" ht="15.75" thickBot="1" x14ac:dyDescent="0.3">
      <c r="C25" s="298">
        <v>19</v>
      </c>
      <c r="D25" s="1"/>
      <c r="E25" s="296" t="s">
        <v>1258</v>
      </c>
    </row>
    <row r="26" spans="3:11" x14ac:dyDescent="0.25">
      <c r="C26" s="298">
        <v>20</v>
      </c>
      <c r="D26" s="1"/>
      <c r="E26" s="296" t="s">
        <v>861</v>
      </c>
      <c r="I26" s="575" t="s">
        <v>17</v>
      </c>
      <c r="J26" s="576"/>
      <c r="K26" s="577"/>
    </row>
    <row r="27" spans="3:11" ht="15.75" thickBot="1" x14ac:dyDescent="0.3">
      <c r="C27" s="298">
        <v>21</v>
      </c>
      <c r="D27" s="1"/>
      <c r="E27" s="296" t="s">
        <v>1259</v>
      </c>
      <c r="I27" s="176" t="s">
        <v>2</v>
      </c>
      <c r="J27" s="177" t="s">
        <v>7</v>
      </c>
      <c r="K27" s="178" t="s">
        <v>5</v>
      </c>
    </row>
    <row r="28" spans="3:11" x14ac:dyDescent="0.25">
      <c r="C28" s="298">
        <v>22</v>
      </c>
      <c r="D28" s="1"/>
      <c r="E28" s="296" t="s">
        <v>868</v>
      </c>
      <c r="I28" s="102">
        <v>1</v>
      </c>
      <c r="J28" s="180" t="s">
        <v>18</v>
      </c>
      <c r="K28" s="27" t="s">
        <v>870</v>
      </c>
    </row>
    <row r="29" spans="3:11" ht="15.75" thickBot="1" x14ac:dyDescent="0.3">
      <c r="C29" s="298">
        <v>23</v>
      </c>
      <c r="D29" s="1"/>
      <c r="E29" s="296" t="s">
        <v>1260</v>
      </c>
      <c r="I29" s="105">
        <v>2</v>
      </c>
      <c r="J29" s="182" t="s">
        <v>19</v>
      </c>
      <c r="K29" s="29" t="s">
        <v>857</v>
      </c>
    </row>
    <row r="30" spans="3:11" ht="15.75" thickBot="1" x14ac:dyDescent="0.3">
      <c r="C30" s="298">
        <v>24</v>
      </c>
      <c r="D30" s="1"/>
      <c r="E30" s="296" t="s">
        <v>1261</v>
      </c>
    </row>
    <row r="31" spans="3:11" x14ac:dyDescent="0.25">
      <c r="C31" s="298">
        <v>25</v>
      </c>
      <c r="D31" s="1"/>
      <c r="E31" s="296" t="s">
        <v>1262</v>
      </c>
      <c r="I31" s="572" t="s">
        <v>723</v>
      </c>
      <c r="J31" s="573"/>
      <c r="K31" s="574"/>
    </row>
    <row r="32" spans="3:11" ht="30" x14ac:dyDescent="0.25">
      <c r="C32" s="298">
        <v>26</v>
      </c>
      <c r="D32" s="1"/>
      <c r="E32" s="296" t="s">
        <v>1263</v>
      </c>
      <c r="I32" s="102">
        <v>1</v>
      </c>
      <c r="J32" s="26" t="s">
        <v>871</v>
      </c>
      <c r="K32" s="27" t="s">
        <v>872</v>
      </c>
    </row>
    <row r="33" spans="3:11" x14ac:dyDescent="0.25">
      <c r="C33" s="298">
        <v>27</v>
      </c>
      <c r="D33" s="1"/>
      <c r="E33" s="296" t="s">
        <v>1264</v>
      </c>
      <c r="I33" s="103">
        <v>2</v>
      </c>
      <c r="J33" s="1"/>
      <c r="K33" s="2"/>
    </row>
    <row r="34" spans="3:11" ht="15.75" thickBot="1" x14ac:dyDescent="0.3">
      <c r="C34" s="298">
        <v>28</v>
      </c>
      <c r="D34" s="1"/>
      <c r="E34" s="296" t="s">
        <v>1265</v>
      </c>
      <c r="I34" s="105">
        <v>3</v>
      </c>
      <c r="J34" s="28"/>
      <c r="K34" s="29"/>
    </row>
    <row r="35" spans="3:11" x14ac:dyDescent="0.25">
      <c r="C35" s="298">
        <v>29</v>
      </c>
      <c r="D35" s="292"/>
      <c r="E35" s="296" t="s">
        <v>1266</v>
      </c>
      <c r="I35" s="293"/>
      <c r="J35" s="294"/>
      <c r="K35" s="294"/>
    </row>
    <row r="36" spans="3:11" x14ac:dyDescent="0.25">
      <c r="C36" s="298">
        <v>30</v>
      </c>
      <c r="D36" s="292"/>
      <c r="E36" s="296" t="s">
        <v>1267</v>
      </c>
      <c r="I36" s="293"/>
      <c r="J36" s="294"/>
      <c r="K36" s="294"/>
    </row>
    <row r="37" spans="3:11" x14ac:dyDescent="0.25">
      <c r="C37" s="298">
        <v>31</v>
      </c>
      <c r="D37" s="292"/>
      <c r="E37" s="296" t="s">
        <v>1268</v>
      </c>
      <c r="I37" s="293"/>
      <c r="J37" s="294"/>
      <c r="K37" s="294"/>
    </row>
    <row r="38" spans="3:11" x14ac:dyDescent="0.25">
      <c r="C38" s="298">
        <v>32</v>
      </c>
      <c r="D38" s="292"/>
      <c r="E38" s="296" t="s">
        <v>1269</v>
      </c>
      <c r="I38" s="293"/>
      <c r="J38" s="294"/>
      <c r="K38" s="294"/>
    </row>
    <row r="39" spans="3:11" x14ac:dyDescent="0.25">
      <c r="C39" s="298">
        <v>33</v>
      </c>
      <c r="D39" s="292"/>
      <c r="E39" s="296" t="s">
        <v>1270</v>
      </c>
      <c r="I39" s="293"/>
      <c r="J39" s="294"/>
      <c r="K39" s="294"/>
    </row>
    <row r="40" spans="3:11" x14ac:dyDescent="0.25">
      <c r="C40" s="298">
        <v>34</v>
      </c>
      <c r="D40" s="292"/>
      <c r="E40" s="296" t="s">
        <v>1271</v>
      </c>
      <c r="I40" s="293"/>
      <c r="J40" s="294"/>
      <c r="K40" s="294"/>
    </row>
    <row r="41" spans="3:11" x14ac:dyDescent="0.25">
      <c r="C41" s="298">
        <v>35</v>
      </c>
      <c r="D41" s="292"/>
      <c r="E41" s="296" t="s">
        <v>1272</v>
      </c>
      <c r="I41" s="293"/>
      <c r="J41" s="294"/>
      <c r="K41" s="294"/>
    </row>
    <row r="42" spans="3:11" x14ac:dyDescent="0.25">
      <c r="C42" s="298">
        <v>36</v>
      </c>
      <c r="D42" s="292"/>
      <c r="E42" s="296" t="s">
        <v>1273</v>
      </c>
      <c r="I42" s="293"/>
      <c r="J42" s="294"/>
      <c r="K42" s="294"/>
    </row>
    <row r="43" spans="3:11" x14ac:dyDescent="0.25">
      <c r="C43" s="298">
        <v>37</v>
      </c>
      <c r="D43" s="292"/>
      <c r="E43" s="296" t="s">
        <v>1274</v>
      </c>
      <c r="I43" s="293"/>
      <c r="J43" s="294"/>
      <c r="K43" s="294"/>
    </row>
    <row r="44" spans="3:11" x14ac:dyDescent="0.25">
      <c r="C44" s="298">
        <v>38</v>
      </c>
      <c r="D44" s="292"/>
      <c r="E44" s="296" t="s">
        <v>1275</v>
      </c>
      <c r="I44" s="293"/>
      <c r="J44" s="294"/>
      <c r="K44" s="294"/>
    </row>
    <row r="45" spans="3:11" x14ac:dyDescent="0.25">
      <c r="C45" s="298">
        <v>39</v>
      </c>
      <c r="D45" s="292"/>
      <c r="E45" s="296" t="s">
        <v>1276</v>
      </c>
      <c r="I45" s="293"/>
      <c r="J45" s="294"/>
      <c r="K45" s="294"/>
    </row>
    <row r="46" spans="3:11" x14ac:dyDescent="0.25">
      <c r="C46" s="298">
        <v>40</v>
      </c>
      <c r="D46" s="292"/>
      <c r="E46" s="296" t="s">
        <v>1277</v>
      </c>
      <c r="I46" s="293"/>
      <c r="J46" s="294"/>
      <c r="K46" s="294"/>
    </row>
    <row r="47" spans="3:11" x14ac:dyDescent="0.25">
      <c r="C47" s="298">
        <v>41</v>
      </c>
      <c r="D47" s="292"/>
      <c r="E47" s="296" t="s">
        <v>1278</v>
      </c>
      <c r="I47" s="293"/>
      <c r="J47" s="294"/>
      <c r="K47" s="294"/>
    </row>
    <row r="48" spans="3:11" x14ac:dyDescent="0.25">
      <c r="C48" s="298">
        <v>42</v>
      </c>
      <c r="D48" s="292"/>
      <c r="E48" s="296" t="s">
        <v>1279</v>
      </c>
      <c r="I48" s="293"/>
      <c r="J48" s="294"/>
      <c r="K48" s="294"/>
    </row>
    <row r="49" spans="3:11" x14ac:dyDescent="0.25">
      <c r="C49" s="298">
        <v>43</v>
      </c>
      <c r="D49" s="292"/>
      <c r="E49" s="296" t="s">
        <v>1280</v>
      </c>
      <c r="I49" s="293"/>
      <c r="J49" s="294"/>
      <c r="K49" s="294"/>
    </row>
    <row r="50" spans="3:11" x14ac:dyDescent="0.25">
      <c r="C50" s="298">
        <v>44</v>
      </c>
      <c r="D50" s="292"/>
      <c r="E50" s="296" t="s">
        <v>1281</v>
      </c>
      <c r="I50" s="293"/>
      <c r="J50" s="294"/>
      <c r="K50" s="294"/>
    </row>
    <row r="51" spans="3:11" x14ac:dyDescent="0.25">
      <c r="C51" s="298">
        <v>45</v>
      </c>
      <c r="D51" s="292"/>
      <c r="E51" s="296" t="s">
        <v>1282</v>
      </c>
      <c r="I51" s="293"/>
      <c r="J51" s="294"/>
      <c r="K51" s="294"/>
    </row>
    <row r="52" spans="3:11" x14ac:dyDescent="0.25">
      <c r="C52" s="298">
        <v>46</v>
      </c>
      <c r="D52" s="292"/>
      <c r="E52" s="297" t="s">
        <v>1283</v>
      </c>
      <c r="I52" s="293"/>
      <c r="J52" s="294"/>
      <c r="K52" s="294"/>
    </row>
    <row r="53" spans="3:11" x14ac:dyDescent="0.25">
      <c r="C53" s="298">
        <v>47</v>
      </c>
      <c r="D53" s="292"/>
      <c r="E53" s="296" t="s">
        <v>1284</v>
      </c>
      <c r="I53" s="293"/>
      <c r="J53" s="294"/>
      <c r="K53" s="294"/>
    </row>
    <row r="54" spans="3:11" x14ac:dyDescent="0.25">
      <c r="C54" s="298">
        <v>48</v>
      </c>
      <c r="D54" s="292"/>
      <c r="E54" s="296" t="s">
        <v>1285</v>
      </c>
      <c r="I54" s="293"/>
      <c r="J54" s="294"/>
      <c r="K54" s="294"/>
    </row>
    <row r="55" spans="3:11" x14ac:dyDescent="0.25">
      <c r="C55" s="298">
        <v>49</v>
      </c>
      <c r="D55" s="292"/>
      <c r="E55" s="296" t="s">
        <v>1286</v>
      </c>
      <c r="I55" s="293"/>
      <c r="J55" s="294"/>
      <c r="K55" s="294"/>
    </row>
    <row r="56" spans="3:11" x14ac:dyDescent="0.25">
      <c r="C56" s="298">
        <v>50</v>
      </c>
      <c r="D56" s="292"/>
      <c r="E56" s="296" t="s">
        <v>1287</v>
      </c>
      <c r="I56" s="293"/>
      <c r="J56" s="294"/>
      <c r="K56" s="294"/>
    </row>
    <row r="57" spans="3:11" x14ac:dyDescent="0.25">
      <c r="C57" s="298">
        <v>51</v>
      </c>
      <c r="D57" s="292"/>
      <c r="E57" s="296" t="s">
        <v>1288</v>
      </c>
      <c r="I57" s="293"/>
      <c r="J57" s="294"/>
      <c r="K57" s="294"/>
    </row>
    <row r="58" spans="3:11" x14ac:dyDescent="0.25">
      <c r="C58" s="298">
        <v>52</v>
      </c>
      <c r="D58" s="292"/>
      <c r="E58" s="296" t="s">
        <v>1289</v>
      </c>
      <c r="I58" s="293"/>
      <c r="J58" s="294"/>
      <c r="K58" s="294"/>
    </row>
    <row r="59" spans="3:11" x14ac:dyDescent="0.25">
      <c r="C59" s="298">
        <v>53</v>
      </c>
      <c r="D59" s="292"/>
      <c r="E59" s="296" t="s">
        <v>1290</v>
      </c>
      <c r="I59" s="293"/>
      <c r="J59" s="294"/>
      <c r="K59" s="294"/>
    </row>
    <row r="60" spans="3:11" x14ac:dyDescent="0.25">
      <c r="C60" s="298">
        <v>54</v>
      </c>
      <c r="D60" s="292"/>
      <c r="E60" s="296" t="s">
        <v>1291</v>
      </c>
      <c r="I60" s="293"/>
      <c r="J60" s="294"/>
      <c r="K60" s="294"/>
    </row>
    <row r="61" spans="3:11" x14ac:dyDescent="0.25">
      <c r="C61" s="298">
        <v>55</v>
      </c>
      <c r="D61" s="292"/>
      <c r="E61" s="296" t="s">
        <v>1292</v>
      </c>
      <c r="I61" s="293"/>
      <c r="J61" s="294"/>
      <c r="K61" s="294"/>
    </row>
    <row r="62" spans="3:11" x14ac:dyDescent="0.25">
      <c r="C62" s="298">
        <v>56</v>
      </c>
      <c r="D62" s="292"/>
      <c r="E62" s="296" t="s">
        <v>859</v>
      </c>
      <c r="I62" s="293"/>
      <c r="J62" s="294"/>
      <c r="K62" s="294"/>
    </row>
    <row r="63" spans="3:11" x14ac:dyDescent="0.25">
      <c r="C63" s="298">
        <v>57</v>
      </c>
      <c r="D63" s="292"/>
      <c r="E63" s="296" t="s">
        <v>1293</v>
      </c>
      <c r="I63" s="293"/>
      <c r="J63" s="294"/>
      <c r="K63" s="294"/>
    </row>
    <row r="64" spans="3:11" x14ac:dyDescent="0.25">
      <c r="C64" s="298">
        <v>58</v>
      </c>
      <c r="D64" s="292"/>
      <c r="E64" s="296" t="s">
        <v>1294</v>
      </c>
      <c r="I64" s="293"/>
      <c r="J64" s="294"/>
      <c r="K64" s="294"/>
    </row>
    <row r="65" spans="3:11" x14ac:dyDescent="0.25">
      <c r="C65" s="298">
        <v>59</v>
      </c>
      <c r="D65" s="292"/>
      <c r="E65" s="296" t="s">
        <v>1295</v>
      </c>
      <c r="I65" s="293"/>
      <c r="J65" s="294"/>
      <c r="K65" s="294"/>
    </row>
    <row r="66" spans="3:11" x14ac:dyDescent="0.25">
      <c r="C66" s="298">
        <v>60</v>
      </c>
      <c r="D66" s="292"/>
      <c r="E66" s="296" t="s">
        <v>1296</v>
      </c>
      <c r="I66" s="293"/>
      <c r="J66" s="294"/>
      <c r="K66" s="294"/>
    </row>
    <row r="67" spans="3:11" x14ac:dyDescent="0.25">
      <c r="C67" s="298">
        <v>61</v>
      </c>
      <c r="D67" s="292"/>
      <c r="E67" s="296" t="s">
        <v>1297</v>
      </c>
      <c r="I67" s="293"/>
      <c r="J67" s="294"/>
      <c r="K67" s="294"/>
    </row>
    <row r="68" spans="3:11" x14ac:dyDescent="0.25">
      <c r="C68" s="298">
        <v>62</v>
      </c>
      <c r="D68" s="292"/>
      <c r="E68" s="296" t="s">
        <v>1298</v>
      </c>
      <c r="I68" s="293"/>
      <c r="J68" s="294"/>
      <c r="K68" s="294"/>
    </row>
    <row r="69" spans="3:11" x14ac:dyDescent="0.25">
      <c r="C69" s="298">
        <v>63</v>
      </c>
      <c r="D69" s="292"/>
      <c r="E69" s="296" t="s">
        <v>1299</v>
      </c>
      <c r="I69" s="293"/>
      <c r="J69" s="294"/>
      <c r="K69" s="294"/>
    </row>
    <row r="70" spans="3:11" x14ac:dyDescent="0.25">
      <c r="C70" s="298">
        <v>64</v>
      </c>
      <c r="D70" s="292"/>
      <c r="E70" s="296" t="s">
        <v>1300</v>
      </c>
      <c r="I70" s="293"/>
      <c r="J70" s="294"/>
      <c r="K70" s="294"/>
    </row>
    <row r="71" spans="3:11" x14ac:dyDescent="0.25">
      <c r="C71" s="298">
        <v>65</v>
      </c>
      <c r="D71" s="292"/>
      <c r="E71" s="296" t="s">
        <v>1301</v>
      </c>
      <c r="I71" s="293"/>
      <c r="J71" s="294"/>
      <c r="K71" s="294"/>
    </row>
    <row r="72" spans="3:11" x14ac:dyDescent="0.25">
      <c r="C72" s="298">
        <v>66</v>
      </c>
      <c r="D72" s="292"/>
      <c r="E72" s="296" t="s">
        <v>1302</v>
      </c>
      <c r="I72" s="293"/>
      <c r="J72" s="294"/>
      <c r="K72" s="294"/>
    </row>
    <row r="73" spans="3:11" x14ac:dyDescent="0.25">
      <c r="C73" s="298">
        <v>67</v>
      </c>
      <c r="D73" s="292"/>
      <c r="E73" s="296" t="s">
        <v>1303</v>
      </c>
      <c r="I73" s="293"/>
      <c r="J73" s="294"/>
      <c r="K73" s="294"/>
    </row>
    <row r="74" spans="3:11" x14ac:dyDescent="0.25">
      <c r="C74" s="298">
        <v>68</v>
      </c>
      <c r="D74" s="292"/>
      <c r="E74" s="296" t="s">
        <v>1304</v>
      </c>
      <c r="I74" s="293"/>
      <c r="J74" s="294"/>
      <c r="K74" s="294"/>
    </row>
    <row r="75" spans="3:11" x14ac:dyDescent="0.25">
      <c r="C75" s="298">
        <v>69</v>
      </c>
      <c r="D75" s="292"/>
      <c r="E75" s="296" t="s">
        <v>1110</v>
      </c>
      <c r="I75" s="293"/>
      <c r="J75" s="294"/>
      <c r="K75" s="294"/>
    </row>
    <row r="76" spans="3:11" x14ac:dyDescent="0.25">
      <c r="C76" s="298">
        <v>70</v>
      </c>
      <c r="D76" s="292"/>
      <c r="E76" s="296" t="s">
        <v>1305</v>
      </c>
      <c r="I76" s="293"/>
      <c r="J76" s="294"/>
      <c r="K76" s="294"/>
    </row>
    <row r="77" spans="3:11" x14ac:dyDescent="0.25">
      <c r="C77" s="298">
        <v>71</v>
      </c>
      <c r="D77" s="292"/>
      <c r="E77" s="296" t="s">
        <v>1306</v>
      </c>
      <c r="I77" s="293"/>
      <c r="J77" s="294"/>
      <c r="K77" s="294"/>
    </row>
    <row r="78" spans="3:11" x14ac:dyDescent="0.25">
      <c r="C78" s="298">
        <v>72</v>
      </c>
      <c r="D78" s="292"/>
      <c r="E78" s="296" t="s">
        <v>1307</v>
      </c>
      <c r="I78" s="293"/>
      <c r="J78" s="294"/>
      <c r="K78" s="294"/>
    </row>
    <row r="79" spans="3:11" x14ac:dyDescent="0.25">
      <c r="C79" s="298">
        <v>73</v>
      </c>
      <c r="D79" s="292"/>
      <c r="E79" s="296" t="s">
        <v>1308</v>
      </c>
      <c r="I79" s="293"/>
      <c r="J79" s="294"/>
      <c r="K79" s="294"/>
    </row>
    <row r="80" spans="3:11" x14ac:dyDescent="0.25">
      <c r="C80" s="298">
        <v>74</v>
      </c>
      <c r="D80" s="292"/>
      <c r="E80" s="296" t="s">
        <v>1309</v>
      </c>
      <c r="I80" s="293"/>
      <c r="J80" s="294"/>
      <c r="K80" s="294"/>
    </row>
    <row r="81" spans="3:11" x14ac:dyDescent="0.25">
      <c r="C81" s="298">
        <v>75</v>
      </c>
      <c r="D81" s="292"/>
      <c r="E81" s="296" t="s">
        <v>1310</v>
      </c>
      <c r="I81" s="293"/>
      <c r="J81" s="294"/>
      <c r="K81" s="294"/>
    </row>
    <row r="82" spans="3:11" x14ac:dyDescent="0.25">
      <c r="C82" s="298">
        <v>76</v>
      </c>
      <c r="D82" s="292"/>
      <c r="E82" s="296" t="s">
        <v>1311</v>
      </c>
      <c r="I82" s="293"/>
      <c r="J82" s="294"/>
      <c r="K82" s="294"/>
    </row>
    <row r="83" spans="3:11" x14ac:dyDescent="0.25">
      <c r="C83" s="298">
        <v>77</v>
      </c>
      <c r="D83" s="292"/>
      <c r="E83" s="296" t="s">
        <v>1312</v>
      </c>
      <c r="I83" s="293"/>
      <c r="J83" s="294"/>
      <c r="K83" s="294"/>
    </row>
    <row r="84" spans="3:11" x14ac:dyDescent="0.25">
      <c r="C84" s="298">
        <v>78</v>
      </c>
      <c r="D84" s="292"/>
      <c r="E84" s="296" t="s">
        <v>1313</v>
      </c>
      <c r="I84" s="293"/>
      <c r="J84" s="294"/>
      <c r="K84" s="294"/>
    </row>
    <row r="85" spans="3:11" x14ac:dyDescent="0.25">
      <c r="C85" s="298">
        <v>79</v>
      </c>
      <c r="D85" s="292"/>
      <c r="E85" s="296" t="s">
        <v>1314</v>
      </c>
      <c r="I85" s="293"/>
      <c r="J85" s="294"/>
      <c r="K85" s="294"/>
    </row>
    <row r="86" spans="3:11" x14ac:dyDescent="0.25">
      <c r="C86" s="298">
        <v>80</v>
      </c>
      <c r="D86" s="292"/>
      <c r="E86" s="296" t="s">
        <v>1315</v>
      </c>
      <c r="I86" s="293"/>
      <c r="J86" s="294"/>
      <c r="K86" s="294"/>
    </row>
    <row r="87" spans="3:11" x14ac:dyDescent="0.25">
      <c r="C87" s="298">
        <v>81</v>
      </c>
      <c r="D87" s="292"/>
      <c r="E87" s="296" t="s">
        <v>1316</v>
      </c>
      <c r="I87" s="293"/>
      <c r="J87" s="294"/>
      <c r="K87" s="294"/>
    </row>
    <row r="88" spans="3:11" x14ac:dyDescent="0.25">
      <c r="C88" s="298">
        <v>82</v>
      </c>
      <c r="D88" s="292"/>
      <c r="E88" s="296" t="s">
        <v>1317</v>
      </c>
      <c r="I88" s="293"/>
      <c r="J88" s="294"/>
      <c r="K88" s="294"/>
    </row>
    <row r="89" spans="3:11" x14ac:dyDescent="0.25">
      <c r="C89" s="298">
        <v>83</v>
      </c>
      <c r="D89" s="292"/>
      <c r="E89" s="296" t="s">
        <v>1318</v>
      </c>
      <c r="I89" s="293"/>
      <c r="J89" s="294"/>
      <c r="K89" s="294"/>
    </row>
    <row r="90" spans="3:11" x14ac:dyDescent="0.25">
      <c r="C90" s="298">
        <v>84</v>
      </c>
      <c r="D90" s="292"/>
      <c r="E90" s="296" t="s">
        <v>1319</v>
      </c>
      <c r="I90" s="293"/>
      <c r="J90" s="294"/>
      <c r="K90" s="294"/>
    </row>
    <row r="91" spans="3:11" x14ac:dyDescent="0.25">
      <c r="C91" s="298">
        <v>85</v>
      </c>
      <c r="D91" s="292"/>
      <c r="E91" s="296" t="s">
        <v>863</v>
      </c>
      <c r="I91" s="293"/>
      <c r="J91" s="294"/>
      <c r="K91" s="294"/>
    </row>
    <row r="92" spans="3:11" x14ac:dyDescent="0.25">
      <c r="C92" s="298">
        <v>86</v>
      </c>
      <c r="D92" s="1"/>
      <c r="E92" s="296" t="s">
        <v>1320</v>
      </c>
      <c r="I92" s="293"/>
      <c r="J92" s="294"/>
      <c r="K92" s="294"/>
    </row>
    <row r="93" spans="3:11" ht="3.95" customHeight="1" x14ac:dyDescent="0.25"/>
    <row r="94" spans="3:11" x14ac:dyDescent="0.25"/>
    <row r="95" spans="3:11" x14ac:dyDescent="0.25"/>
    <row r="96" spans="3:11"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sheetData>
  <sheetProtection formatCells="0" formatRows="0" insertRows="0" deleteRows="0" sort="0"/>
  <mergeCells count="8">
    <mergeCell ref="I31:K31"/>
    <mergeCell ref="I26:K26"/>
    <mergeCell ref="C3:K3"/>
    <mergeCell ref="C2:K2"/>
    <mergeCell ref="C5:E5"/>
    <mergeCell ref="I5:K5"/>
    <mergeCell ref="I20:K20"/>
    <mergeCell ref="I13:K13"/>
  </mergeCells>
  <printOptions horizontalCentered="1"/>
  <pageMargins left="1.1811023622047245" right="0" top="0" bottom="0" header="0" footer="0"/>
  <pageSetup paperSize="5" scale="90" orientation="landscape"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3"/>
  <sheetViews>
    <sheetView showGridLines="0" zoomScaleNormal="100" zoomScaleSheetLayoutView="85" workbookViewId="0">
      <pane ySplit="2" topLeftCell="A9" activePane="bottomLeft" state="frozen"/>
      <selection activeCell="E2" sqref="E2:F4"/>
      <selection pane="bottomLeft" activeCell="B14" sqref="B14:C14"/>
    </sheetView>
  </sheetViews>
  <sheetFormatPr baseColWidth="10" defaultColWidth="0" defaultRowHeight="15" zeroHeight="1" x14ac:dyDescent="0.25"/>
  <cols>
    <col min="1" max="1" width="2" style="4" customWidth="1"/>
    <col min="2" max="2" width="42.28515625" style="5" customWidth="1"/>
    <col min="3" max="3" width="90.28515625" style="5" customWidth="1"/>
    <col min="4" max="4" width="0.85546875" style="5" customWidth="1"/>
    <col min="5" max="15" width="0" style="4" hidden="1" customWidth="1"/>
    <col min="16" max="16384" width="11.42578125" style="4" hidden="1"/>
  </cols>
  <sheetData>
    <row r="1" spans="2:14" x14ac:dyDescent="0.25"/>
    <row r="2" spans="2:14" ht="26.25" customHeight="1" x14ac:dyDescent="0.25">
      <c r="B2" s="552" t="s">
        <v>195</v>
      </c>
      <c r="C2" s="552"/>
      <c r="D2" s="83"/>
      <c r="E2" s="86"/>
      <c r="F2" s="86"/>
      <c r="G2" s="86"/>
      <c r="H2" s="86"/>
      <c r="I2" s="86"/>
      <c r="J2" s="86"/>
      <c r="K2" s="86"/>
      <c r="L2" s="86"/>
      <c r="M2" s="86"/>
      <c r="N2" s="86"/>
    </row>
    <row r="3" spans="2:14" ht="15.75" thickBot="1" x14ac:dyDescent="0.3"/>
    <row r="4" spans="2:14" ht="21" customHeight="1" thickBot="1" x14ac:dyDescent="0.3">
      <c r="B4" s="582" t="s">
        <v>196</v>
      </c>
      <c r="C4" s="583"/>
    </row>
    <row r="5" spans="2:14" s="173" customFormat="1" ht="3.95" customHeight="1" thickBot="1" x14ac:dyDescent="0.3">
      <c r="B5" s="171"/>
      <c r="C5" s="171"/>
      <c r="D5" s="172"/>
    </row>
    <row r="6" spans="2:14" ht="102.75" customHeight="1" thickBot="1" x14ac:dyDescent="0.3">
      <c r="B6" s="584" t="s">
        <v>873</v>
      </c>
      <c r="C6" s="585"/>
    </row>
    <row r="7" spans="2:14" ht="15.75" thickBot="1" x14ac:dyDescent="0.3"/>
    <row r="8" spans="2:14" ht="21" customHeight="1" thickBot="1" x14ac:dyDescent="0.3">
      <c r="B8" s="582" t="s">
        <v>197</v>
      </c>
      <c r="C8" s="583"/>
    </row>
    <row r="9" spans="2:14" s="173" customFormat="1" ht="3.95" customHeight="1" thickBot="1" x14ac:dyDescent="0.3">
      <c r="B9" s="171"/>
      <c r="C9" s="171"/>
      <c r="D9" s="172"/>
    </row>
    <row r="10" spans="2:14" ht="102.75" customHeight="1" thickBot="1" x14ac:dyDescent="0.3">
      <c r="B10" s="584" t="s">
        <v>874</v>
      </c>
      <c r="C10" s="585"/>
    </row>
    <row r="11" spans="2:14" ht="15.75" thickBot="1" x14ac:dyDescent="0.3"/>
    <row r="12" spans="2:14" ht="21" customHeight="1" thickBot="1" x14ac:dyDescent="0.3">
      <c r="B12" s="578" t="s">
        <v>666</v>
      </c>
      <c r="C12" s="579"/>
    </row>
    <row r="13" spans="2:14" s="173" customFormat="1" ht="3.95" customHeight="1" thickBot="1" x14ac:dyDescent="0.3">
      <c r="B13" s="171"/>
      <c r="C13" s="171"/>
      <c r="D13" s="172"/>
    </row>
    <row r="14" spans="2:14" ht="102.75" customHeight="1" thickBot="1" x14ac:dyDescent="0.3">
      <c r="B14" s="580" t="s">
        <v>875</v>
      </c>
      <c r="C14" s="581"/>
    </row>
    <row r="15" spans="2:14" ht="3.95" customHeight="1" x14ac:dyDescent="0.25"/>
    <row r="16" spans="2:14" hidden="1" x14ac:dyDescent="0.25"/>
    <row r="17" x14ac:dyDescent="0.25"/>
    <row r="18" hidden="1" x14ac:dyDescent="0.25"/>
    <row r="19" hidden="1" x14ac:dyDescent="0.25"/>
    <row r="20" hidden="1" x14ac:dyDescent="0.25"/>
    <row r="21" hidden="1" x14ac:dyDescent="0.25"/>
    <row r="22" hidden="1" x14ac:dyDescent="0.25"/>
    <row r="23" hidden="1" x14ac:dyDescent="0.25"/>
  </sheetData>
  <sheetProtection formatCells="0" formatRows="0" insertRows="0" deleteRows="0" sort="0"/>
  <mergeCells count="7">
    <mergeCell ref="B12:C12"/>
    <mergeCell ref="B14:C14"/>
    <mergeCell ref="B2:C2"/>
    <mergeCell ref="B4:C4"/>
    <mergeCell ref="B6:C6"/>
    <mergeCell ref="B8:C8"/>
    <mergeCell ref="B10:C10"/>
  </mergeCells>
  <printOptions horizontalCentered="1"/>
  <pageMargins left="1.1811023622047245" right="0" top="0" bottom="0" header="0" footer="0"/>
  <pageSetup paperSize="5"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44"/>
  <sheetViews>
    <sheetView showGridLines="0" zoomScaleNormal="100" workbookViewId="0">
      <pane ySplit="2" topLeftCell="A21" activePane="bottomLeft" state="frozen"/>
      <selection activeCell="E2" sqref="E2:F4"/>
      <selection pane="bottomLeft" activeCell="A7" sqref="A7"/>
    </sheetView>
  </sheetViews>
  <sheetFormatPr baseColWidth="10" defaultColWidth="0" defaultRowHeight="15" zeroHeight="1" x14ac:dyDescent="0.25"/>
  <cols>
    <col min="1" max="1" width="1.28515625" style="4" customWidth="1"/>
    <col min="2" max="2" width="62.42578125" style="4" customWidth="1"/>
    <col min="3" max="4" width="7.5703125" style="4" hidden="1" customWidth="1"/>
    <col min="5" max="5" width="15.5703125" style="4" hidden="1" customWidth="1"/>
    <col min="6" max="6" width="27" style="4" hidden="1" customWidth="1"/>
    <col min="7" max="7" width="27.5703125" style="4" customWidth="1"/>
    <col min="8" max="8" width="15.140625" style="4" customWidth="1"/>
    <col min="9" max="11" width="15.7109375" style="4" customWidth="1"/>
    <col min="12" max="12" width="5" style="4" customWidth="1"/>
    <col min="13" max="16384" width="11.42578125" style="4" hidden="1"/>
  </cols>
  <sheetData>
    <row r="1" spans="2:11" ht="15.75" thickBot="1" x14ac:dyDescent="0.3"/>
    <row r="2" spans="2:11" x14ac:dyDescent="0.25">
      <c r="B2" s="590" t="s">
        <v>675</v>
      </c>
      <c r="C2" s="603" t="s">
        <v>676</v>
      </c>
      <c r="D2" s="603"/>
      <c r="E2" s="603" t="s">
        <v>677</v>
      </c>
      <c r="F2" s="605" t="s">
        <v>678</v>
      </c>
      <c r="G2" s="603" t="s">
        <v>679</v>
      </c>
      <c r="H2" s="601" t="s">
        <v>680</v>
      </c>
      <c r="I2" s="601" t="s">
        <v>681</v>
      </c>
      <c r="J2" s="601"/>
      <c r="K2" s="602"/>
    </row>
    <row r="3" spans="2:11" ht="15.75" thickBot="1" x14ac:dyDescent="0.3">
      <c r="B3" s="591"/>
      <c r="C3" s="439" t="s">
        <v>682</v>
      </c>
      <c r="D3" s="439" t="s">
        <v>683</v>
      </c>
      <c r="E3" s="604"/>
      <c r="F3" s="606"/>
      <c r="G3" s="604"/>
      <c r="H3" s="607"/>
      <c r="I3" s="166" t="s">
        <v>684</v>
      </c>
      <c r="J3" s="166" t="s">
        <v>685</v>
      </c>
      <c r="K3" s="167" t="s">
        <v>686</v>
      </c>
    </row>
    <row r="4" spans="2:11" ht="15" customHeight="1" x14ac:dyDescent="0.25">
      <c r="B4" s="183" t="s">
        <v>1441</v>
      </c>
      <c r="C4" s="184"/>
      <c r="D4" s="184"/>
      <c r="E4" s="184"/>
      <c r="F4" s="185"/>
      <c r="G4" s="306" t="s">
        <v>1446</v>
      </c>
      <c r="H4" s="307" t="s">
        <v>1465</v>
      </c>
      <c r="I4" s="306">
        <v>5</v>
      </c>
      <c r="J4" s="307" t="s">
        <v>1470</v>
      </c>
      <c r="K4" s="308" t="s">
        <v>1467</v>
      </c>
    </row>
    <row r="5" spans="2:11" ht="38.25" customHeight="1" x14ac:dyDescent="0.25">
      <c r="B5" s="88" t="s">
        <v>1442</v>
      </c>
      <c r="C5" s="89"/>
      <c r="D5" s="89"/>
      <c r="E5" s="90"/>
      <c r="F5" s="90"/>
      <c r="G5" s="90" t="s">
        <v>1464</v>
      </c>
      <c r="H5" s="90" t="s">
        <v>657</v>
      </c>
      <c r="I5" s="89">
        <v>79</v>
      </c>
      <c r="J5" s="90" t="s">
        <v>1471</v>
      </c>
      <c r="K5" s="308" t="s">
        <v>1467</v>
      </c>
    </row>
    <row r="6" spans="2:11" ht="30" x14ac:dyDescent="0.25">
      <c r="B6" s="186" t="s">
        <v>1466</v>
      </c>
      <c r="C6" s="187"/>
      <c r="D6" s="188"/>
      <c r="E6" s="189"/>
      <c r="F6" s="189"/>
      <c r="G6" s="90" t="s">
        <v>18</v>
      </c>
      <c r="H6" s="90" t="s">
        <v>1465</v>
      </c>
      <c r="I6" s="89">
        <v>2</v>
      </c>
      <c r="J6" s="89" t="s">
        <v>1472</v>
      </c>
      <c r="K6" s="308" t="s">
        <v>1467</v>
      </c>
    </row>
    <row r="7" spans="2:11" ht="76.5" x14ac:dyDescent="0.25">
      <c r="B7" s="91" t="s">
        <v>1443</v>
      </c>
      <c r="C7" s="89"/>
      <c r="D7" s="89"/>
      <c r="E7" s="92"/>
      <c r="F7" s="92"/>
      <c r="G7" s="90" t="s">
        <v>1464</v>
      </c>
      <c r="H7" s="90" t="s">
        <v>1468</v>
      </c>
      <c r="I7" s="90">
        <v>79</v>
      </c>
      <c r="J7" s="90" t="s">
        <v>1473</v>
      </c>
      <c r="K7" s="308" t="s">
        <v>1467</v>
      </c>
    </row>
    <row r="8" spans="2:11" ht="76.5" x14ac:dyDescent="0.25">
      <c r="B8" s="313" t="s">
        <v>1444</v>
      </c>
      <c r="C8" s="89"/>
      <c r="D8" s="89"/>
      <c r="E8" s="90"/>
      <c r="F8" s="90"/>
      <c r="G8" s="90" t="s">
        <v>1464</v>
      </c>
      <c r="H8" s="90" t="s">
        <v>1468</v>
      </c>
      <c r="I8" s="89">
        <v>79</v>
      </c>
      <c r="J8" s="90" t="s">
        <v>1473</v>
      </c>
      <c r="K8" s="314" t="s">
        <v>1467</v>
      </c>
    </row>
    <row r="9" spans="2:11" ht="30" x14ac:dyDescent="0.25">
      <c r="B9" s="315" t="s">
        <v>1445</v>
      </c>
      <c r="C9" s="192"/>
      <c r="D9" s="192"/>
      <c r="E9" s="192"/>
      <c r="F9" s="192"/>
      <c r="G9" s="316" t="s">
        <v>1446</v>
      </c>
      <c r="H9" s="314" t="s">
        <v>1465</v>
      </c>
      <c r="I9" s="316">
        <v>5</v>
      </c>
      <c r="J9" s="314" t="s">
        <v>1474</v>
      </c>
      <c r="K9" s="314" t="s">
        <v>1467</v>
      </c>
    </row>
    <row r="10" spans="2:11" ht="15.75" thickBot="1" x14ac:dyDescent="0.3">
      <c r="B10" s="311"/>
      <c r="C10" s="312"/>
      <c r="D10" s="312"/>
      <c r="E10" s="312"/>
      <c r="F10" s="312"/>
      <c r="G10" s="312"/>
      <c r="H10" s="312"/>
      <c r="I10" s="312"/>
      <c r="J10" s="312"/>
      <c r="K10" s="312"/>
    </row>
    <row r="11" spans="2:11" x14ac:dyDescent="0.25">
      <c r="B11" s="590" t="s">
        <v>687</v>
      </c>
      <c r="C11" s="592" t="s">
        <v>688</v>
      </c>
      <c r="D11" s="593"/>
      <c r="E11" s="586" t="s">
        <v>689</v>
      </c>
      <c r="F11" s="595" t="s">
        <v>678</v>
      </c>
      <c r="G11" s="586" t="s">
        <v>679</v>
      </c>
      <c r="H11" s="586" t="s">
        <v>680</v>
      </c>
      <c r="I11" s="588" t="s">
        <v>681</v>
      </c>
      <c r="J11" s="588"/>
      <c r="K11" s="589"/>
    </row>
    <row r="12" spans="2:11" x14ac:dyDescent="0.25">
      <c r="B12" s="597"/>
      <c r="C12" s="440" t="s">
        <v>682</v>
      </c>
      <c r="D12" s="440" t="s">
        <v>683</v>
      </c>
      <c r="E12" s="587"/>
      <c r="F12" s="600"/>
      <c r="G12" s="587"/>
      <c r="H12" s="587"/>
      <c r="I12" s="317" t="s">
        <v>684</v>
      </c>
      <c r="J12" s="317" t="s">
        <v>685</v>
      </c>
      <c r="K12" s="318" t="s">
        <v>686</v>
      </c>
    </row>
    <row r="13" spans="2:11" ht="15" customHeight="1" x14ac:dyDescent="0.25">
      <c r="B13" s="322" t="s">
        <v>1447</v>
      </c>
      <c r="C13" s="323"/>
      <c r="D13" s="323"/>
      <c r="E13" s="323"/>
      <c r="F13" s="323"/>
      <c r="G13" s="324" t="s">
        <v>1661</v>
      </c>
      <c r="H13" s="491" t="s">
        <v>1468</v>
      </c>
      <c r="I13" s="472"/>
      <c r="J13" s="190" t="s">
        <v>1662</v>
      </c>
      <c r="K13" s="473">
        <v>0</v>
      </c>
    </row>
    <row r="14" spans="2:11" ht="15" customHeight="1" x14ac:dyDescent="0.25">
      <c r="B14" s="313" t="s">
        <v>1448</v>
      </c>
      <c r="C14" s="191"/>
      <c r="D14" s="192"/>
      <c r="E14" s="92"/>
      <c r="F14" s="193"/>
      <c r="G14" s="324" t="s">
        <v>1661</v>
      </c>
      <c r="H14" s="191" t="s">
        <v>1468</v>
      </c>
      <c r="I14" s="472"/>
      <c r="J14" s="190" t="s">
        <v>1662</v>
      </c>
      <c r="K14" s="473">
        <v>0</v>
      </c>
    </row>
    <row r="15" spans="2:11" x14ac:dyDescent="0.25">
      <c r="B15" s="313" t="s">
        <v>1449</v>
      </c>
      <c r="C15" s="90"/>
      <c r="D15" s="90"/>
      <c r="E15" s="92"/>
      <c r="F15" s="92"/>
      <c r="G15" s="324" t="s">
        <v>925</v>
      </c>
      <c r="H15" s="191" t="s">
        <v>1468</v>
      </c>
      <c r="I15" s="472"/>
      <c r="J15" s="190" t="s">
        <v>1662</v>
      </c>
      <c r="K15" s="473">
        <v>0</v>
      </c>
    </row>
    <row r="16" spans="2:11" ht="15.75" thickBot="1" x14ac:dyDescent="0.3">
      <c r="B16" s="319"/>
      <c r="C16" s="320"/>
      <c r="D16" s="312"/>
      <c r="E16" s="312"/>
      <c r="F16" s="312"/>
      <c r="G16" s="312"/>
      <c r="H16" s="312"/>
      <c r="I16" s="321"/>
      <c r="J16" s="321"/>
      <c r="K16" s="321"/>
    </row>
    <row r="17" spans="2:11" x14ac:dyDescent="0.25">
      <c r="B17" s="590" t="s">
        <v>690</v>
      </c>
      <c r="C17" s="598" t="s">
        <v>691</v>
      </c>
      <c r="D17" s="599"/>
      <c r="E17" s="586" t="s">
        <v>677</v>
      </c>
      <c r="F17" s="595" t="s">
        <v>678</v>
      </c>
      <c r="G17" s="586" t="s">
        <v>679</v>
      </c>
      <c r="H17" s="586" t="s">
        <v>680</v>
      </c>
      <c r="I17" s="588" t="s">
        <v>681</v>
      </c>
      <c r="J17" s="588"/>
      <c r="K17" s="589"/>
    </row>
    <row r="18" spans="2:11" x14ac:dyDescent="0.25">
      <c r="B18" s="597"/>
      <c r="C18" s="440" t="s">
        <v>682</v>
      </c>
      <c r="D18" s="440" t="s">
        <v>683</v>
      </c>
      <c r="E18" s="587"/>
      <c r="F18" s="600"/>
      <c r="G18" s="587"/>
      <c r="H18" s="587"/>
      <c r="I18" s="317" t="s">
        <v>684</v>
      </c>
      <c r="J18" s="317" t="s">
        <v>685</v>
      </c>
      <c r="K18" s="318" t="s">
        <v>686</v>
      </c>
    </row>
    <row r="19" spans="2:11" ht="15" customHeight="1" x14ac:dyDescent="0.25">
      <c r="B19" s="325" t="s">
        <v>1450</v>
      </c>
      <c r="C19" s="33"/>
      <c r="D19" s="33"/>
      <c r="E19" s="196"/>
      <c r="F19" s="196"/>
      <c r="G19" s="197" t="s">
        <v>1463</v>
      </c>
      <c r="H19" s="31" t="s">
        <v>657</v>
      </c>
      <c r="I19" s="196">
        <v>4</v>
      </c>
      <c r="J19" s="196" t="s">
        <v>1475</v>
      </c>
      <c r="K19" s="314" t="s">
        <v>1467</v>
      </c>
    </row>
    <row r="20" spans="2:11" ht="24.75" customHeight="1" x14ac:dyDescent="0.25">
      <c r="B20" s="325" t="s">
        <v>1451</v>
      </c>
      <c r="C20" s="195"/>
      <c r="D20" s="195"/>
      <c r="E20" s="196"/>
      <c r="F20" s="196"/>
      <c r="G20" s="197" t="s">
        <v>18</v>
      </c>
      <c r="H20" s="196" t="s">
        <v>1465</v>
      </c>
      <c r="I20" s="196">
        <v>2</v>
      </c>
      <c r="J20" s="196" t="s">
        <v>1476</v>
      </c>
      <c r="K20" s="314">
        <v>0</v>
      </c>
    </row>
    <row r="21" spans="2:11" ht="25.5" x14ac:dyDescent="0.25">
      <c r="B21" s="325" t="s">
        <v>1452</v>
      </c>
      <c r="C21" s="195"/>
      <c r="D21" s="195"/>
      <c r="E21" s="196"/>
      <c r="F21" s="198"/>
      <c r="G21" s="197" t="s">
        <v>18</v>
      </c>
      <c r="H21" s="196" t="s">
        <v>1465</v>
      </c>
      <c r="I21" s="198">
        <v>2</v>
      </c>
      <c r="J21" s="196" t="s">
        <v>1476</v>
      </c>
      <c r="K21" s="314">
        <v>0</v>
      </c>
    </row>
    <row r="22" spans="2:11" ht="25.5" x14ac:dyDescent="0.25">
      <c r="B22" s="326" t="s">
        <v>1453</v>
      </c>
      <c r="C22" s="195"/>
      <c r="D22" s="33"/>
      <c r="E22" s="31"/>
      <c r="F22" s="31"/>
      <c r="G22" s="197" t="s">
        <v>18</v>
      </c>
      <c r="H22" s="196" t="s">
        <v>1465</v>
      </c>
      <c r="I22" s="31">
        <v>2</v>
      </c>
      <c r="J22" s="196" t="s">
        <v>1476</v>
      </c>
      <c r="K22" s="327">
        <v>0</v>
      </c>
    </row>
    <row r="23" spans="2:11" ht="45" x14ac:dyDescent="0.25">
      <c r="B23" s="326" t="s">
        <v>1454</v>
      </c>
      <c r="C23" s="195"/>
      <c r="D23" s="33"/>
      <c r="E23" s="31"/>
      <c r="F23" s="31"/>
      <c r="G23" s="199" t="s">
        <v>1700</v>
      </c>
      <c r="H23" s="196" t="s">
        <v>1465</v>
      </c>
      <c r="I23" s="309">
        <v>79</v>
      </c>
      <c r="J23" s="200" t="s">
        <v>1477</v>
      </c>
      <c r="K23" s="314" t="s">
        <v>1467</v>
      </c>
    </row>
    <row r="24" spans="2:11" ht="15.75" thickBot="1" x14ac:dyDescent="0.3">
      <c r="B24" s="311"/>
      <c r="C24" s="312"/>
      <c r="D24" s="312"/>
      <c r="E24" s="312"/>
      <c r="F24" s="312"/>
      <c r="G24" s="312"/>
      <c r="H24" s="312"/>
      <c r="I24" s="312"/>
      <c r="J24" s="312"/>
      <c r="K24" s="312"/>
    </row>
    <row r="25" spans="2:11" x14ac:dyDescent="0.25">
      <c r="B25" s="590" t="s">
        <v>692</v>
      </c>
      <c r="C25" s="592" t="s">
        <v>688</v>
      </c>
      <c r="D25" s="593"/>
      <c r="E25" s="586" t="s">
        <v>693</v>
      </c>
      <c r="F25" s="595" t="s">
        <v>678</v>
      </c>
      <c r="G25" s="586" t="s">
        <v>679</v>
      </c>
      <c r="H25" s="586" t="s">
        <v>680</v>
      </c>
      <c r="I25" s="588" t="s">
        <v>681</v>
      </c>
      <c r="J25" s="588"/>
      <c r="K25" s="589"/>
    </row>
    <row r="26" spans="2:11" ht="15.75" thickBot="1" x14ac:dyDescent="0.3">
      <c r="B26" s="591"/>
      <c r="C26" s="441" t="s">
        <v>682</v>
      </c>
      <c r="D26" s="441" t="s">
        <v>683</v>
      </c>
      <c r="E26" s="594"/>
      <c r="F26" s="596"/>
      <c r="G26" s="594"/>
      <c r="H26" s="594"/>
      <c r="I26" s="168" t="s">
        <v>684</v>
      </c>
      <c r="J26" s="168" t="s">
        <v>685</v>
      </c>
      <c r="K26" s="169" t="s">
        <v>686</v>
      </c>
    </row>
    <row r="27" spans="2:11" ht="15" customHeight="1" x14ac:dyDescent="0.25">
      <c r="B27" s="201" t="s">
        <v>1455</v>
      </c>
      <c r="C27" s="202"/>
      <c r="D27" s="202"/>
      <c r="E27" s="202"/>
      <c r="F27" s="202"/>
      <c r="G27" s="202" t="s">
        <v>1429</v>
      </c>
      <c r="H27" s="202" t="s">
        <v>1469</v>
      </c>
      <c r="I27" s="474"/>
      <c r="J27" s="475"/>
      <c r="K27" s="476"/>
    </row>
    <row r="28" spans="2:11" ht="15.75" customHeight="1" x14ac:dyDescent="0.25">
      <c r="B28" s="203" t="s">
        <v>1456</v>
      </c>
      <c r="C28" s="204"/>
      <c r="D28" s="204"/>
      <c r="E28" s="204"/>
      <c r="F28" s="204"/>
      <c r="G28" s="204" t="s">
        <v>1429</v>
      </c>
      <c r="H28" s="204" t="s">
        <v>1468</v>
      </c>
      <c r="I28" s="473"/>
      <c r="J28" s="477" t="s">
        <v>1662</v>
      </c>
      <c r="K28" s="478"/>
    </row>
    <row r="29" spans="2:11" x14ac:dyDescent="0.25">
      <c r="B29" s="203" t="s">
        <v>1457</v>
      </c>
      <c r="C29" s="204"/>
      <c r="D29" s="204"/>
      <c r="E29" s="204"/>
      <c r="F29" s="204"/>
      <c r="G29" s="204" t="s">
        <v>1460</v>
      </c>
      <c r="H29" s="204" t="s">
        <v>1469</v>
      </c>
      <c r="I29" s="477">
        <v>1</v>
      </c>
      <c r="J29" s="479"/>
      <c r="K29" s="478"/>
    </row>
    <row r="30" spans="2:11" x14ac:dyDescent="0.25">
      <c r="B30" s="203" t="s">
        <v>1458</v>
      </c>
      <c r="C30" s="204"/>
      <c r="D30" s="204"/>
      <c r="E30" s="204"/>
      <c r="F30" s="204"/>
      <c r="G30" s="204" t="s">
        <v>1461</v>
      </c>
      <c r="H30" s="204" t="s">
        <v>1469</v>
      </c>
      <c r="I30" s="477">
        <v>1</v>
      </c>
      <c r="J30" s="479"/>
      <c r="K30" s="478"/>
    </row>
    <row r="31" spans="2:11" x14ac:dyDescent="0.25">
      <c r="B31" s="203" t="s">
        <v>1459</v>
      </c>
      <c r="C31" s="204"/>
      <c r="D31" s="204"/>
      <c r="E31" s="204"/>
      <c r="F31" s="204"/>
      <c r="G31" s="204" t="s">
        <v>1462</v>
      </c>
      <c r="H31" s="204" t="s">
        <v>1469</v>
      </c>
      <c r="I31" s="477">
        <v>1</v>
      </c>
      <c r="J31" s="479"/>
      <c r="K31" s="478"/>
    </row>
    <row r="32" spans="2:11" x14ac:dyDescent="0.25">
      <c r="B32" s="203" t="s">
        <v>1458</v>
      </c>
      <c r="C32" s="204"/>
      <c r="D32" s="204"/>
      <c r="E32" s="204"/>
      <c r="F32" s="204"/>
      <c r="G32" s="204" t="s">
        <v>1461</v>
      </c>
      <c r="H32" s="204" t="s">
        <v>1469</v>
      </c>
      <c r="I32" s="190">
        <v>1</v>
      </c>
      <c r="J32" s="204"/>
      <c r="K32" s="310">
        <v>0</v>
      </c>
    </row>
    <row r="33" spans="2:11" x14ac:dyDescent="0.25">
      <c r="B33" s="203" t="s">
        <v>1459</v>
      </c>
      <c r="C33" s="204"/>
      <c r="D33" s="204"/>
      <c r="E33" s="204"/>
      <c r="F33" s="204"/>
      <c r="G33" s="204" t="s">
        <v>1462</v>
      </c>
      <c r="H33" s="204" t="s">
        <v>1469</v>
      </c>
      <c r="I33" s="190">
        <v>1</v>
      </c>
      <c r="J33" s="204"/>
      <c r="K33" s="310">
        <v>0</v>
      </c>
    </row>
    <row r="34" spans="2:11" x14ac:dyDescent="0.25">
      <c r="B34" s="170"/>
    </row>
    <row r="35" spans="2:11" x14ac:dyDescent="0.25"/>
    <row r="36" spans="2:11" x14ac:dyDescent="0.25"/>
    <row r="37" spans="2:11" x14ac:dyDescent="0.25"/>
    <row r="38" spans="2:11" x14ac:dyDescent="0.25"/>
    <row r="39" spans="2:11" x14ac:dyDescent="0.25"/>
    <row r="40" spans="2:11" x14ac:dyDescent="0.25"/>
    <row r="41" spans="2:11" x14ac:dyDescent="0.25"/>
    <row r="42" spans="2:11" x14ac:dyDescent="0.25"/>
    <row r="43" spans="2:11" x14ac:dyDescent="0.25"/>
    <row r="44" spans="2:11" x14ac:dyDescent="0.25"/>
  </sheetData>
  <protectedRanges>
    <protectedRange sqref="B32:K33" name="Rango4"/>
    <protectedRange sqref="B27:K31" name="Rango4_1"/>
    <protectedRange sqref="B23:J23 B19:J21 B22:K22" name="Rango3_1"/>
    <protectedRange sqref="B13:K15" name="Rango2_1"/>
    <protectedRange sqref="K19:K21 K23 B4:K9" name="Rango1_1"/>
  </protectedRanges>
  <mergeCells count="28">
    <mergeCell ref="I2:K2"/>
    <mergeCell ref="B11:B12"/>
    <mergeCell ref="C11:D11"/>
    <mergeCell ref="E11:E12"/>
    <mergeCell ref="F11:F12"/>
    <mergeCell ref="G11:G12"/>
    <mergeCell ref="H11:H12"/>
    <mergeCell ref="I11:K11"/>
    <mergeCell ref="C2:D2"/>
    <mergeCell ref="E2:E3"/>
    <mergeCell ref="F2:F3"/>
    <mergeCell ref="G2:G3"/>
    <mergeCell ref="H2:H3"/>
    <mergeCell ref="B2:B3"/>
    <mergeCell ref="H17:H18"/>
    <mergeCell ref="I17:K17"/>
    <mergeCell ref="B25:B26"/>
    <mergeCell ref="C25:D25"/>
    <mergeCell ref="E25:E26"/>
    <mergeCell ref="F25:F26"/>
    <mergeCell ref="G25:G26"/>
    <mergeCell ref="H25:H26"/>
    <mergeCell ref="I25:K25"/>
    <mergeCell ref="B17:B18"/>
    <mergeCell ref="C17:D17"/>
    <mergeCell ref="E17:E18"/>
    <mergeCell ref="F17:F18"/>
    <mergeCell ref="G17:G18"/>
  </mergeCells>
  <printOptions horizontalCentered="1"/>
  <pageMargins left="1.1811023622047245" right="0" top="0" bottom="0" header="0" footer="0"/>
  <pageSetup paperSize="5" scale="80" orientation="landscape"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80"/>
  <sheetViews>
    <sheetView showGridLines="0" topLeftCell="B1" zoomScaleNormal="100" workbookViewId="0">
      <pane ySplit="1" topLeftCell="A2" activePane="bottomLeft" state="frozen"/>
      <selection activeCell="E2" sqref="E2:F4"/>
      <selection pane="bottomLeft" activeCell="B9" sqref="B9:K9"/>
    </sheetView>
  </sheetViews>
  <sheetFormatPr baseColWidth="10" defaultColWidth="0" defaultRowHeight="0" customHeight="1" zeroHeight="1" x14ac:dyDescent="0.25"/>
  <cols>
    <col min="1" max="1" width="5.7109375" style="4" hidden="1" customWidth="1"/>
    <col min="2" max="2" width="14" style="4" customWidth="1"/>
    <col min="3" max="3" width="12.7109375" style="4" customWidth="1"/>
    <col min="4" max="4" width="36.7109375" style="4" customWidth="1"/>
    <col min="5" max="5" width="28.85546875" style="4" customWidth="1"/>
    <col min="6" max="6" width="14" style="4" customWidth="1"/>
    <col min="7" max="7" width="10" style="4" customWidth="1"/>
    <col min="8" max="8" width="10.7109375" style="4" customWidth="1"/>
    <col min="9" max="9" width="10" style="4" customWidth="1"/>
    <col min="10" max="10" width="9.5703125" style="4" customWidth="1"/>
    <col min="11" max="11" width="18.28515625" style="119" bestFit="1" customWidth="1"/>
    <col min="12" max="12" width="2" style="119" customWidth="1"/>
    <col min="13" max="23" width="0" style="4" hidden="1" customWidth="1"/>
    <col min="24" max="16384" width="11.42578125" style="4" hidden="1"/>
  </cols>
  <sheetData>
    <row r="1" spans="2:12" ht="26.25" x14ac:dyDescent="0.4">
      <c r="B1" s="631" t="s">
        <v>646</v>
      </c>
      <c r="C1" s="631"/>
      <c r="D1" s="631"/>
      <c r="E1" s="631"/>
      <c r="F1" s="631"/>
      <c r="G1" s="631"/>
      <c r="H1" s="631"/>
      <c r="I1" s="631"/>
      <c r="J1" s="631"/>
      <c r="K1" s="631"/>
      <c r="L1" s="156"/>
    </row>
    <row r="2" spans="2:12" ht="22.5" customHeight="1" thickBot="1" x14ac:dyDescent="0.3"/>
    <row r="3" spans="2:12" s="120" customFormat="1" ht="27" customHeight="1" thickBot="1" x14ac:dyDescent="0.3">
      <c r="B3" s="617" t="s">
        <v>650</v>
      </c>
      <c r="C3" s="618"/>
      <c r="D3" s="618"/>
      <c r="E3" s="618"/>
      <c r="F3" s="618"/>
      <c r="G3" s="618"/>
      <c r="H3" s="618"/>
      <c r="I3" s="618"/>
      <c r="J3" s="618"/>
      <c r="K3" s="619"/>
      <c r="L3" s="157"/>
    </row>
    <row r="4" spans="2:12" ht="6.75" customHeight="1" thickBot="1" x14ac:dyDescent="0.3"/>
    <row r="5" spans="2:12" ht="88.5" customHeight="1" thickBot="1" x14ac:dyDescent="0.3">
      <c r="B5" s="638" t="s">
        <v>1428</v>
      </c>
      <c r="C5" s="639"/>
      <c r="D5" s="639"/>
      <c r="E5" s="639"/>
      <c r="F5" s="639"/>
      <c r="G5" s="639"/>
      <c r="H5" s="639"/>
      <c r="I5" s="639"/>
      <c r="J5" s="639"/>
      <c r="K5" s="640"/>
      <c r="L5" s="158"/>
    </row>
    <row r="6" spans="2:12" ht="18.75" customHeight="1" thickBot="1" x14ac:dyDescent="0.3">
      <c r="B6" s="121"/>
      <c r="C6" s="121"/>
      <c r="D6" s="121"/>
      <c r="E6" s="121"/>
      <c r="F6" s="121"/>
      <c r="G6" s="121"/>
      <c r="H6" s="121"/>
      <c r="I6" s="121"/>
      <c r="J6" s="121"/>
      <c r="K6" s="121"/>
      <c r="L6" s="158"/>
    </row>
    <row r="7" spans="2:12" ht="27" customHeight="1" thickBot="1" x14ac:dyDescent="0.3">
      <c r="B7" s="617" t="s">
        <v>245</v>
      </c>
      <c r="C7" s="618"/>
      <c r="D7" s="618"/>
      <c r="E7" s="618"/>
      <c r="F7" s="618"/>
      <c r="G7" s="618"/>
      <c r="H7" s="618"/>
      <c r="I7" s="618"/>
      <c r="J7" s="618"/>
      <c r="K7" s="619"/>
      <c r="L7" s="158"/>
    </row>
    <row r="8" spans="2:12" ht="9.75" customHeight="1" thickBot="1" x14ac:dyDescent="0.3">
      <c r="B8" s="5"/>
      <c r="C8" s="5"/>
      <c r="J8" s="119"/>
      <c r="K8" s="121"/>
      <c r="L8" s="158"/>
    </row>
    <row r="9" spans="2:12" ht="88.5" customHeight="1" thickBot="1" x14ac:dyDescent="0.3">
      <c r="B9" s="641" t="s">
        <v>1430</v>
      </c>
      <c r="C9" s="642"/>
      <c r="D9" s="642"/>
      <c r="E9" s="642"/>
      <c r="F9" s="642"/>
      <c r="G9" s="642"/>
      <c r="H9" s="642"/>
      <c r="I9" s="642"/>
      <c r="J9" s="642"/>
      <c r="K9" s="643"/>
      <c r="L9" s="158"/>
    </row>
    <row r="10" spans="2:12" s="122" customFormat="1" ht="17.25" customHeight="1" thickBot="1" x14ac:dyDescent="0.3">
      <c r="B10" s="121"/>
      <c r="C10" s="121"/>
      <c r="D10" s="121"/>
      <c r="E10" s="121"/>
      <c r="F10" s="121"/>
      <c r="G10" s="121"/>
      <c r="H10" s="121"/>
      <c r="I10" s="121"/>
      <c r="J10" s="121"/>
      <c r="K10" s="121"/>
      <c r="L10" s="158"/>
    </row>
    <row r="11" spans="2:12" ht="27" customHeight="1" thickBot="1" x14ac:dyDescent="0.3">
      <c r="B11" s="617" t="s">
        <v>1703</v>
      </c>
      <c r="C11" s="618"/>
      <c r="D11" s="618"/>
      <c r="E11" s="618"/>
      <c r="F11" s="618"/>
      <c r="G11" s="618"/>
      <c r="H11" s="618"/>
      <c r="I11" s="618"/>
      <c r="J11" s="618"/>
      <c r="K11" s="619"/>
      <c r="L11" s="157"/>
    </row>
    <row r="12" spans="2:12" ht="6.75" customHeight="1" thickBot="1" x14ac:dyDescent="0.3">
      <c r="B12" s="25"/>
      <c r="C12" s="25"/>
      <c r="K12" s="4"/>
    </row>
    <row r="13" spans="2:12" s="5" customFormat="1" ht="26.25" customHeight="1" x14ac:dyDescent="0.25">
      <c r="B13" s="644" t="s">
        <v>751</v>
      </c>
      <c r="C13" s="620" t="s">
        <v>796</v>
      </c>
      <c r="D13" s="646" t="s">
        <v>805</v>
      </c>
      <c r="E13" s="636" t="s">
        <v>672</v>
      </c>
      <c r="F13" s="159" t="s">
        <v>652</v>
      </c>
      <c r="G13" s="632" t="s">
        <v>653</v>
      </c>
      <c r="H13" s="632"/>
      <c r="I13" s="632"/>
      <c r="J13" s="633"/>
      <c r="K13" s="634" t="s">
        <v>806</v>
      </c>
      <c r="L13" s="160"/>
    </row>
    <row r="14" spans="2:12" s="5" customFormat="1" ht="61.5" customHeight="1" thickBot="1" x14ac:dyDescent="0.3">
      <c r="B14" s="645"/>
      <c r="C14" s="621"/>
      <c r="D14" s="647"/>
      <c r="E14" s="637"/>
      <c r="F14" s="161">
        <v>2014</v>
      </c>
      <c r="G14" s="143" t="s">
        <v>654</v>
      </c>
      <c r="H14" s="143" t="s">
        <v>655</v>
      </c>
      <c r="I14" s="143" t="s">
        <v>656</v>
      </c>
      <c r="J14" s="162" t="s">
        <v>657</v>
      </c>
      <c r="K14" s="635"/>
      <c r="L14" s="160"/>
    </row>
    <row r="15" spans="2:12" s="5" customFormat="1" ht="42" customHeight="1" x14ac:dyDescent="0.25">
      <c r="B15" s="614" t="s">
        <v>660</v>
      </c>
      <c r="C15" s="622" t="s">
        <v>661</v>
      </c>
      <c r="D15" s="163" t="s">
        <v>797</v>
      </c>
      <c r="E15" s="78" t="s">
        <v>1665</v>
      </c>
      <c r="F15" s="76">
        <v>5</v>
      </c>
      <c r="G15" s="445">
        <v>0.4</v>
      </c>
      <c r="H15" s="445">
        <v>0.6</v>
      </c>
      <c r="I15" s="445">
        <v>0</v>
      </c>
      <c r="J15" s="446">
        <v>1</v>
      </c>
      <c r="K15" s="624">
        <v>142500</v>
      </c>
      <c r="L15" s="141"/>
    </row>
    <row r="16" spans="2:12" s="5" customFormat="1" ht="51.75" customHeight="1" x14ac:dyDescent="0.25">
      <c r="B16" s="615"/>
      <c r="C16" s="623"/>
      <c r="D16" s="164" t="s">
        <v>798</v>
      </c>
      <c r="E16" s="77" t="s">
        <v>1664</v>
      </c>
      <c r="F16" s="33">
        <v>5</v>
      </c>
      <c r="G16" s="447">
        <v>0.4</v>
      </c>
      <c r="H16" s="447">
        <v>0.6</v>
      </c>
      <c r="I16" s="447">
        <v>0</v>
      </c>
      <c r="J16" s="448">
        <v>1</v>
      </c>
      <c r="K16" s="625"/>
      <c r="L16" s="141"/>
    </row>
    <row r="17" spans="2:12" s="5" customFormat="1" ht="72" customHeight="1" x14ac:dyDescent="0.25">
      <c r="B17" s="615"/>
      <c r="C17" s="623"/>
      <c r="D17" s="164" t="s">
        <v>799</v>
      </c>
      <c r="E17" s="77" t="s">
        <v>1663</v>
      </c>
      <c r="F17" s="33">
        <v>2</v>
      </c>
      <c r="G17" s="447">
        <v>0.4</v>
      </c>
      <c r="H17" s="447">
        <v>0.6</v>
      </c>
      <c r="I17" s="447">
        <v>0</v>
      </c>
      <c r="J17" s="448">
        <v>1</v>
      </c>
      <c r="K17" s="626"/>
      <c r="L17" s="141"/>
    </row>
    <row r="18" spans="2:12" s="5" customFormat="1" ht="42" customHeight="1" x14ac:dyDescent="0.25">
      <c r="B18" s="615"/>
      <c r="C18" s="623" t="s">
        <v>662</v>
      </c>
      <c r="D18" s="164" t="s">
        <v>800</v>
      </c>
      <c r="E18" s="77" t="s">
        <v>1666</v>
      </c>
      <c r="F18" s="33">
        <v>0</v>
      </c>
      <c r="G18" s="447"/>
      <c r="H18" s="447">
        <v>1</v>
      </c>
      <c r="I18" s="447"/>
      <c r="J18" s="447"/>
      <c r="K18" s="627">
        <v>25000</v>
      </c>
      <c r="L18" s="141"/>
    </row>
    <row r="19" spans="2:12" s="5" customFormat="1" ht="48" customHeight="1" x14ac:dyDescent="0.25">
      <c r="B19" s="615"/>
      <c r="C19" s="623"/>
      <c r="D19" s="164" t="s">
        <v>798</v>
      </c>
      <c r="E19" s="77" t="s">
        <v>1667</v>
      </c>
      <c r="F19" s="33">
        <v>0</v>
      </c>
      <c r="G19" s="447">
        <v>0</v>
      </c>
      <c r="H19" s="447">
        <v>1</v>
      </c>
      <c r="I19" s="447">
        <v>0</v>
      </c>
      <c r="J19" s="447">
        <v>1</v>
      </c>
      <c r="K19" s="625"/>
      <c r="L19" s="141"/>
    </row>
    <row r="20" spans="2:12" s="5" customFormat="1" ht="53.25" customHeight="1" x14ac:dyDescent="0.25">
      <c r="B20" s="615"/>
      <c r="C20" s="623"/>
      <c r="D20" s="164" t="s">
        <v>799</v>
      </c>
      <c r="E20" s="77" t="s">
        <v>1668</v>
      </c>
      <c r="F20" s="33">
        <v>0</v>
      </c>
      <c r="G20" s="447">
        <v>0</v>
      </c>
      <c r="H20" s="447">
        <v>0</v>
      </c>
      <c r="I20" s="447">
        <v>1</v>
      </c>
      <c r="J20" s="447">
        <v>1</v>
      </c>
      <c r="K20" s="626"/>
      <c r="L20" s="141"/>
    </row>
    <row r="21" spans="2:12" s="5" customFormat="1" ht="49.5" customHeight="1" x14ac:dyDescent="0.25">
      <c r="B21" s="615"/>
      <c r="C21" s="623" t="s">
        <v>664</v>
      </c>
      <c r="D21" s="164" t="s">
        <v>801</v>
      </c>
      <c r="E21" s="77" t="s">
        <v>1672</v>
      </c>
      <c r="F21" s="33">
        <v>1</v>
      </c>
      <c r="G21" s="447">
        <v>0</v>
      </c>
      <c r="H21" s="447">
        <v>0.5</v>
      </c>
      <c r="I21" s="447">
        <v>0.5</v>
      </c>
      <c r="J21" s="447">
        <v>1</v>
      </c>
      <c r="K21" s="628">
        <v>0</v>
      </c>
      <c r="L21" s="141"/>
    </row>
    <row r="22" spans="2:12" s="5" customFormat="1" ht="43.5" customHeight="1" x14ac:dyDescent="0.25">
      <c r="B22" s="615"/>
      <c r="C22" s="623"/>
      <c r="D22" s="164" t="s">
        <v>798</v>
      </c>
      <c r="E22" s="77" t="s">
        <v>1669</v>
      </c>
      <c r="F22" s="33">
        <v>1</v>
      </c>
      <c r="G22" s="447">
        <v>0</v>
      </c>
      <c r="H22" s="447">
        <v>0.5</v>
      </c>
      <c r="I22" s="447">
        <v>0.5</v>
      </c>
      <c r="J22" s="447">
        <v>1</v>
      </c>
      <c r="K22" s="629"/>
      <c r="L22" s="141"/>
    </row>
    <row r="23" spans="2:12" s="5" customFormat="1" ht="22.5" customHeight="1" x14ac:dyDescent="0.25">
      <c r="B23" s="615"/>
      <c r="C23" s="623"/>
      <c r="D23" s="164" t="s">
        <v>799</v>
      </c>
      <c r="E23" s="442"/>
      <c r="F23" s="33">
        <v>1</v>
      </c>
      <c r="G23" s="449" t="s">
        <v>1433</v>
      </c>
      <c r="H23" s="449" t="s">
        <v>1433</v>
      </c>
      <c r="I23" s="449" t="s">
        <v>1433</v>
      </c>
      <c r="J23" s="449" t="s">
        <v>1433</v>
      </c>
      <c r="K23" s="630"/>
      <c r="L23" s="141"/>
    </row>
    <row r="24" spans="2:12" s="5" customFormat="1" ht="43.5" customHeight="1" x14ac:dyDescent="0.25">
      <c r="B24" s="615"/>
      <c r="C24" s="623" t="s">
        <v>802</v>
      </c>
      <c r="D24" s="164" t="s">
        <v>798</v>
      </c>
      <c r="E24" s="77" t="s">
        <v>1670</v>
      </c>
      <c r="F24" s="33">
        <v>2</v>
      </c>
      <c r="G24" s="447">
        <v>0.375</v>
      </c>
      <c r="H24" s="447">
        <v>0.375</v>
      </c>
      <c r="I24" s="447">
        <v>0.25</v>
      </c>
      <c r="J24" s="448">
        <v>1</v>
      </c>
      <c r="K24" s="628">
        <v>700</v>
      </c>
      <c r="L24" s="141"/>
    </row>
    <row r="25" spans="2:12" s="5" customFormat="1" ht="22.5" customHeight="1" x14ac:dyDescent="0.25">
      <c r="B25" s="615"/>
      <c r="C25" s="623"/>
      <c r="D25" s="164" t="s">
        <v>799</v>
      </c>
      <c r="E25" s="442"/>
      <c r="F25" s="443"/>
      <c r="G25" s="449"/>
      <c r="H25" s="449"/>
      <c r="I25" s="449"/>
      <c r="J25" s="450"/>
      <c r="K25" s="630"/>
      <c r="L25" s="141"/>
    </row>
    <row r="26" spans="2:12" s="5" customFormat="1" ht="44.25" customHeight="1" x14ac:dyDescent="0.25">
      <c r="B26" s="615"/>
      <c r="C26" s="623" t="s">
        <v>803</v>
      </c>
      <c r="D26" s="164" t="s">
        <v>804</v>
      </c>
      <c r="E26" s="77" t="s">
        <v>1671</v>
      </c>
      <c r="F26" s="33">
        <v>4</v>
      </c>
      <c r="G26" s="447"/>
      <c r="H26" s="447">
        <v>0.5</v>
      </c>
      <c r="I26" s="447">
        <v>0.5</v>
      </c>
      <c r="J26" s="448">
        <v>1</v>
      </c>
      <c r="K26" s="628">
        <f>5600+5600</f>
        <v>11200</v>
      </c>
      <c r="L26" s="141"/>
    </row>
    <row r="27" spans="2:12" s="5" customFormat="1" ht="48.75" customHeight="1" x14ac:dyDescent="0.25">
      <c r="B27" s="615"/>
      <c r="C27" s="623"/>
      <c r="D27" s="164" t="s">
        <v>798</v>
      </c>
      <c r="E27" s="77" t="s">
        <v>1671</v>
      </c>
      <c r="F27" s="33">
        <v>4</v>
      </c>
      <c r="G27" s="447"/>
      <c r="H27" s="447">
        <v>0.5</v>
      </c>
      <c r="I27" s="447">
        <v>0.5</v>
      </c>
      <c r="J27" s="448">
        <v>1</v>
      </c>
      <c r="K27" s="629"/>
      <c r="L27" s="141"/>
    </row>
    <row r="28" spans="2:12" s="5" customFormat="1" ht="30" customHeight="1" thickBot="1" x14ac:dyDescent="0.3">
      <c r="B28" s="616"/>
      <c r="C28" s="623"/>
      <c r="D28" s="164" t="s">
        <v>799</v>
      </c>
      <c r="E28" s="442"/>
      <c r="F28" s="443"/>
      <c r="G28" s="443"/>
      <c r="H28" s="443"/>
      <c r="I28" s="443"/>
      <c r="J28" s="444"/>
      <c r="K28" s="630"/>
      <c r="L28" s="141"/>
    </row>
    <row r="29" spans="2:12" s="5" customFormat="1" ht="34.5" customHeight="1" thickBot="1" x14ac:dyDescent="0.3">
      <c r="B29" s="611" t="s">
        <v>659</v>
      </c>
      <c r="C29" s="612"/>
      <c r="D29" s="612"/>
      <c r="E29" s="612"/>
      <c r="F29" s="612"/>
      <c r="G29" s="612"/>
      <c r="H29" s="612"/>
      <c r="I29" s="612"/>
      <c r="J29" s="613"/>
      <c r="K29" s="220">
        <f>SUM(K15:K28)</f>
        <v>179400</v>
      </c>
      <c r="L29" s="141"/>
    </row>
    <row r="30" spans="2:12" s="5" customFormat="1" ht="34.5" customHeight="1" x14ac:dyDescent="0.25">
      <c r="B30" s="165"/>
      <c r="C30" s="165"/>
      <c r="D30" s="165"/>
      <c r="E30" s="165"/>
      <c r="F30" s="165"/>
      <c r="G30" s="165"/>
      <c r="H30" s="165"/>
      <c r="I30" s="165"/>
      <c r="J30" s="165"/>
      <c r="K30" s="141"/>
      <c r="L30" s="141"/>
    </row>
    <row r="31" spans="2:12" ht="51" hidden="1" customHeight="1" x14ac:dyDescent="0.25">
      <c r="B31" s="135"/>
      <c r="C31" s="135"/>
      <c r="D31" s="136"/>
      <c r="E31" s="136"/>
      <c r="F31" s="136"/>
      <c r="G31" s="136"/>
      <c r="H31" s="136"/>
      <c r="I31" s="136"/>
      <c r="J31" s="136"/>
      <c r="K31" s="137"/>
      <c r="L31" s="114"/>
    </row>
    <row r="32" spans="2:12" ht="51" hidden="1" customHeight="1" x14ac:dyDescent="0.25">
      <c r="B32" s="138"/>
      <c r="C32" s="138"/>
      <c r="D32" s="104"/>
      <c r="E32" s="104"/>
      <c r="F32" s="104"/>
      <c r="G32" s="104"/>
      <c r="H32" s="104"/>
      <c r="I32" s="104"/>
      <c r="J32" s="104"/>
      <c r="K32" s="115"/>
      <c r="L32" s="114"/>
    </row>
    <row r="33" spans="2:12" ht="51" hidden="1" customHeight="1" x14ac:dyDescent="0.25">
      <c r="B33" s="138"/>
      <c r="C33" s="138"/>
      <c r="D33" s="104"/>
      <c r="E33" s="104"/>
      <c r="F33" s="104"/>
      <c r="G33" s="104"/>
      <c r="H33" s="104"/>
      <c r="I33" s="104"/>
      <c r="J33" s="104"/>
      <c r="K33" s="115"/>
      <c r="L33" s="114"/>
    </row>
    <row r="34" spans="2:12" ht="51" hidden="1" customHeight="1" x14ac:dyDescent="0.25">
      <c r="B34" s="138"/>
      <c r="C34" s="138"/>
      <c r="D34" s="104"/>
      <c r="E34" s="104"/>
      <c r="F34" s="104"/>
      <c r="G34" s="104"/>
      <c r="H34" s="104"/>
      <c r="I34" s="104"/>
      <c r="J34" s="104"/>
      <c r="K34" s="115"/>
      <c r="L34" s="114"/>
    </row>
    <row r="35" spans="2:12" ht="51" hidden="1" customHeight="1" x14ac:dyDescent="0.25">
      <c r="B35" s="138"/>
      <c r="C35" s="138"/>
      <c r="D35" s="104"/>
      <c r="E35" s="104"/>
      <c r="F35" s="104"/>
      <c r="G35" s="104"/>
      <c r="H35" s="104"/>
      <c r="I35" s="104"/>
      <c r="J35" s="104"/>
      <c r="K35" s="115"/>
      <c r="L35" s="114"/>
    </row>
    <row r="36" spans="2:12" ht="51" hidden="1" customHeight="1" x14ac:dyDescent="0.25">
      <c r="B36" s="138"/>
      <c r="C36" s="138"/>
      <c r="D36" s="104"/>
      <c r="E36" s="104"/>
      <c r="F36" s="104"/>
      <c r="G36" s="104"/>
      <c r="H36" s="104"/>
      <c r="I36" s="104"/>
      <c r="J36" s="104"/>
      <c r="K36" s="115"/>
      <c r="L36" s="114"/>
    </row>
    <row r="37" spans="2:12" ht="51" hidden="1" customHeight="1" x14ac:dyDescent="0.25">
      <c r="B37" s="138"/>
      <c r="C37" s="138"/>
      <c r="D37" s="104"/>
      <c r="E37" s="104"/>
      <c r="F37" s="104"/>
      <c r="G37" s="104"/>
      <c r="H37" s="104"/>
      <c r="I37" s="104"/>
      <c r="J37" s="104"/>
      <c r="K37" s="115"/>
      <c r="L37" s="114"/>
    </row>
    <row r="38" spans="2:12" ht="51" hidden="1" customHeight="1" x14ac:dyDescent="0.25">
      <c r="B38" s="138"/>
      <c r="C38" s="138"/>
      <c r="D38" s="104"/>
      <c r="E38" s="104"/>
      <c r="F38" s="104"/>
      <c r="G38" s="104"/>
      <c r="H38" s="104"/>
      <c r="I38" s="104"/>
      <c r="J38" s="104"/>
      <c r="K38" s="115"/>
      <c r="L38" s="114"/>
    </row>
    <row r="39" spans="2:12" ht="51" hidden="1" customHeight="1" x14ac:dyDescent="0.25">
      <c r="B39" s="138"/>
      <c r="C39" s="138"/>
      <c r="D39" s="104"/>
      <c r="E39" s="104"/>
      <c r="F39" s="104"/>
      <c r="G39" s="104"/>
      <c r="H39" s="104"/>
      <c r="I39" s="104"/>
      <c r="J39" s="104"/>
      <c r="K39" s="115"/>
      <c r="L39" s="114"/>
    </row>
    <row r="40" spans="2:12" ht="51" hidden="1" customHeight="1" x14ac:dyDescent="0.25">
      <c r="B40" s="138"/>
      <c r="C40" s="138"/>
      <c r="D40" s="104"/>
      <c r="E40" s="104"/>
      <c r="F40" s="104"/>
      <c r="G40" s="104"/>
      <c r="H40" s="104"/>
      <c r="I40" s="104"/>
      <c r="J40" s="104"/>
      <c r="K40" s="115"/>
      <c r="L40" s="114"/>
    </row>
    <row r="41" spans="2:12" ht="51" hidden="1" customHeight="1" x14ac:dyDescent="0.25">
      <c r="B41" s="138"/>
      <c r="C41" s="138"/>
      <c r="D41" s="104"/>
      <c r="E41" s="104"/>
      <c r="F41" s="104"/>
      <c r="G41" s="104"/>
      <c r="H41" s="104"/>
      <c r="I41" s="104"/>
      <c r="J41" s="104"/>
      <c r="K41" s="115"/>
      <c r="L41" s="114"/>
    </row>
    <row r="42" spans="2:12" ht="51" hidden="1" customHeight="1" x14ac:dyDescent="0.25">
      <c r="B42" s="138"/>
      <c r="C42" s="138"/>
      <c r="D42" s="104"/>
      <c r="E42" s="104"/>
      <c r="F42" s="104"/>
      <c r="G42" s="104"/>
      <c r="H42" s="104"/>
      <c r="I42" s="104"/>
      <c r="J42" s="104"/>
      <c r="K42" s="115"/>
      <c r="L42" s="114"/>
    </row>
    <row r="43" spans="2:12" ht="51" hidden="1" customHeight="1" x14ac:dyDescent="0.25">
      <c r="B43" s="138"/>
      <c r="C43" s="138"/>
      <c r="D43" s="104"/>
      <c r="E43" s="104"/>
      <c r="F43" s="104"/>
      <c r="G43" s="104"/>
      <c r="H43" s="104"/>
      <c r="I43" s="104"/>
      <c r="J43" s="104"/>
      <c r="K43" s="115"/>
      <c r="L43" s="114"/>
    </row>
    <row r="44" spans="2:12" ht="51" hidden="1" customHeight="1" x14ac:dyDescent="0.25">
      <c r="B44" s="138"/>
      <c r="C44" s="138"/>
      <c r="D44" s="104"/>
      <c r="E44" s="104"/>
      <c r="F44" s="104"/>
      <c r="G44" s="104"/>
      <c r="H44" s="104"/>
      <c r="I44" s="104"/>
      <c r="J44" s="104"/>
      <c r="K44" s="115"/>
      <c r="L44" s="114"/>
    </row>
    <row r="45" spans="2:12" ht="51" hidden="1" customHeight="1" x14ac:dyDescent="0.25">
      <c r="B45" s="138"/>
      <c r="C45" s="138"/>
      <c r="D45" s="104"/>
      <c r="E45" s="104"/>
      <c r="F45" s="104"/>
      <c r="G45" s="104"/>
      <c r="H45" s="104"/>
      <c r="I45" s="104"/>
      <c r="J45" s="104"/>
      <c r="K45" s="115"/>
      <c r="L45" s="114"/>
    </row>
    <row r="46" spans="2:12" ht="51" hidden="1" customHeight="1" x14ac:dyDescent="0.25">
      <c r="B46" s="138"/>
      <c r="C46" s="138"/>
      <c r="D46" s="104"/>
      <c r="E46" s="104"/>
      <c r="F46" s="104"/>
      <c r="G46" s="104"/>
      <c r="H46" s="104"/>
      <c r="I46" s="104"/>
      <c r="J46" s="104"/>
      <c r="K46" s="115"/>
      <c r="L46" s="114"/>
    </row>
    <row r="47" spans="2:12" ht="51" hidden="1" customHeight="1" x14ac:dyDescent="0.25">
      <c r="B47" s="138"/>
      <c r="C47" s="138"/>
      <c r="D47" s="104"/>
      <c r="E47" s="104"/>
      <c r="F47" s="104"/>
      <c r="G47" s="104"/>
      <c r="H47" s="104"/>
      <c r="I47" s="104"/>
      <c r="J47" s="104"/>
      <c r="K47" s="115"/>
      <c r="L47" s="114"/>
    </row>
    <row r="48" spans="2:12" ht="51" hidden="1" customHeight="1" x14ac:dyDescent="0.25">
      <c r="B48" s="138"/>
      <c r="C48" s="138"/>
      <c r="D48" s="104"/>
      <c r="E48" s="104"/>
      <c r="F48" s="104"/>
      <c r="G48" s="104"/>
      <c r="H48" s="104"/>
      <c r="I48" s="104"/>
      <c r="J48" s="104"/>
      <c r="K48" s="115"/>
      <c r="L48" s="114"/>
    </row>
    <row r="49" spans="2:12" ht="51" hidden="1" customHeight="1" x14ac:dyDescent="0.25">
      <c r="B49" s="138"/>
      <c r="C49" s="138"/>
      <c r="D49" s="104"/>
      <c r="E49" s="104"/>
      <c r="F49" s="104"/>
      <c r="G49" s="104"/>
      <c r="H49" s="104"/>
      <c r="I49" s="104"/>
      <c r="J49" s="104"/>
      <c r="K49" s="115"/>
      <c r="L49" s="114"/>
    </row>
    <row r="50" spans="2:12" ht="51" hidden="1" customHeight="1" x14ac:dyDescent="0.25">
      <c r="B50" s="138"/>
      <c r="C50" s="138"/>
      <c r="D50" s="104"/>
      <c r="E50" s="104"/>
      <c r="F50" s="104"/>
      <c r="G50" s="104"/>
      <c r="H50" s="104"/>
      <c r="I50" s="104"/>
      <c r="J50" s="104"/>
      <c r="K50" s="115"/>
      <c r="L50" s="114"/>
    </row>
    <row r="51" spans="2:12" ht="51" hidden="1" customHeight="1" x14ac:dyDescent="0.25">
      <c r="B51" s="138"/>
      <c r="C51" s="138"/>
      <c r="D51" s="104"/>
      <c r="E51" s="104"/>
      <c r="F51" s="104"/>
      <c r="G51" s="104"/>
      <c r="H51" s="104"/>
      <c r="I51" s="104"/>
      <c r="J51" s="104"/>
      <c r="K51" s="115"/>
      <c r="L51" s="114"/>
    </row>
    <row r="52" spans="2:12" ht="51" hidden="1" customHeight="1" thickBot="1" x14ac:dyDescent="0.3">
      <c r="B52" s="139"/>
      <c r="C52" s="139"/>
      <c r="D52" s="106"/>
      <c r="E52" s="106"/>
      <c r="F52" s="106"/>
      <c r="G52" s="106"/>
      <c r="H52" s="106"/>
      <c r="I52" s="106"/>
      <c r="J52" s="106"/>
      <c r="K52" s="116"/>
      <c r="L52" s="114"/>
    </row>
    <row r="53" spans="2:12" ht="51" hidden="1" customHeight="1" thickBot="1" x14ac:dyDescent="0.3">
      <c r="B53" s="84"/>
      <c r="C53" s="84"/>
      <c r="D53" s="84"/>
      <c r="E53" s="84"/>
      <c r="F53" s="84"/>
      <c r="G53" s="84"/>
      <c r="H53" s="84"/>
      <c r="I53" s="84"/>
      <c r="J53" s="84"/>
      <c r="K53" s="84"/>
      <c r="L53" s="84"/>
    </row>
    <row r="54" spans="2:12" ht="51" hidden="1" customHeight="1" thickBot="1" x14ac:dyDescent="0.3">
      <c r="B54" s="84"/>
      <c r="C54" s="84"/>
      <c r="D54" s="84"/>
      <c r="E54" s="84"/>
      <c r="F54" s="84"/>
      <c r="G54" s="84"/>
      <c r="H54" s="84"/>
      <c r="I54" s="608" t="s">
        <v>34</v>
      </c>
      <c r="J54" s="609"/>
      <c r="K54" s="610"/>
      <c r="L54" s="84"/>
    </row>
    <row r="55" spans="2:12" ht="51" hidden="1" customHeight="1" x14ac:dyDescent="0.25"/>
    <row r="56" spans="2:12" ht="51" hidden="1" customHeight="1" x14ac:dyDescent="0.25"/>
    <row r="57" spans="2:12" ht="51" hidden="1" customHeight="1" x14ac:dyDescent="0.25"/>
    <row r="58" spans="2:12" ht="51" hidden="1" customHeight="1" x14ac:dyDescent="0.25"/>
    <row r="59" spans="2:12" ht="51" hidden="1" customHeight="1" x14ac:dyDescent="0.25"/>
    <row r="60" spans="2:12" ht="51" hidden="1" customHeight="1" x14ac:dyDescent="0.25"/>
    <row r="61" spans="2:12" ht="51" hidden="1" customHeight="1" x14ac:dyDescent="0.25"/>
    <row r="62" spans="2:12" ht="51" hidden="1" customHeight="1" x14ac:dyDescent="0.25"/>
    <row r="63" spans="2:12" ht="51" hidden="1" customHeight="1" x14ac:dyDescent="0.25"/>
    <row r="64" spans="2:12" ht="51" hidden="1" customHeight="1" x14ac:dyDescent="0.25"/>
    <row r="65" ht="51" hidden="1" customHeight="1" x14ac:dyDescent="0.25"/>
    <row r="66" ht="51" hidden="1" customHeight="1" x14ac:dyDescent="0.25"/>
    <row r="67" ht="51" hidden="1" customHeight="1" x14ac:dyDescent="0.25"/>
    <row r="68" ht="51" hidden="1" customHeight="1" x14ac:dyDescent="0.25"/>
    <row r="69" ht="51" hidden="1" customHeight="1" x14ac:dyDescent="0.25"/>
    <row r="70" ht="51" hidden="1" customHeight="1" x14ac:dyDescent="0.25"/>
    <row r="71" ht="51" hidden="1" customHeight="1" x14ac:dyDescent="0.25"/>
    <row r="72" ht="51" hidden="1" customHeight="1" x14ac:dyDescent="0.25"/>
    <row r="73" ht="51" hidden="1" customHeight="1" x14ac:dyDescent="0.25"/>
    <row r="74" ht="51" hidden="1" customHeight="1" x14ac:dyDescent="0.25"/>
    <row r="75" ht="51" hidden="1" customHeight="1" x14ac:dyDescent="0.25"/>
    <row r="76" ht="51" hidden="1" customHeight="1" x14ac:dyDescent="0.25"/>
    <row r="77" ht="51" hidden="1" customHeight="1" x14ac:dyDescent="0.25"/>
    <row r="78" ht="51" hidden="1" customHeight="1" x14ac:dyDescent="0.25"/>
    <row r="79" ht="51" hidden="1" customHeight="1" x14ac:dyDescent="0.25"/>
    <row r="80" ht="51" hidden="1" customHeight="1" x14ac:dyDescent="0.25"/>
  </sheetData>
  <sheetProtection formatCells="0" formatRows="0" insertRows="0" deleteRows="0" sort="0"/>
  <mergeCells count="25">
    <mergeCell ref="K26:K28"/>
    <mergeCell ref="B1:K1"/>
    <mergeCell ref="G13:J13"/>
    <mergeCell ref="K13:K14"/>
    <mergeCell ref="E13:E14"/>
    <mergeCell ref="B5:K5"/>
    <mergeCell ref="B9:K9"/>
    <mergeCell ref="B13:B14"/>
    <mergeCell ref="D13:D14"/>
    <mergeCell ref="I54:K54"/>
    <mergeCell ref="B29:J29"/>
    <mergeCell ref="B15:B28"/>
    <mergeCell ref="B3:K3"/>
    <mergeCell ref="B7:K7"/>
    <mergeCell ref="B11:K11"/>
    <mergeCell ref="C13:C14"/>
    <mergeCell ref="C15:C17"/>
    <mergeCell ref="C18:C20"/>
    <mergeCell ref="C21:C23"/>
    <mergeCell ref="C24:C25"/>
    <mergeCell ref="C26:C28"/>
    <mergeCell ref="K15:K17"/>
    <mergeCell ref="K18:K20"/>
    <mergeCell ref="K21:K23"/>
    <mergeCell ref="K24:K25"/>
  </mergeCells>
  <dataValidations count="3">
    <dataValidation type="list" allowBlank="1" showInputMessage="1" showErrorMessage="1" sqref="I31:I52">
      <formula1>DEPARTAMENTO</formula1>
    </dataValidation>
    <dataValidation type="list" allowBlank="1" showInputMessage="1" showErrorMessage="1" sqref="F31:F52 H31:H52">
      <formula1>MES</formula1>
    </dataValidation>
    <dataValidation type="list" allowBlank="1" showInputMessage="1" showErrorMessage="1" sqref="B31:C52">
      <formula1>ACTIVIDAD4</formula1>
    </dataValidation>
  </dataValidations>
  <printOptions horizontalCentered="1"/>
  <pageMargins left="1.1811023622047245" right="0" top="0" bottom="0" header="0" footer="0"/>
  <pageSetup paperSize="5" scale="80" orientation="landscape" horizontalDpi="4294967293" r:id="rId1"/>
  <ignoredErrors>
    <ignoredError sqref="K26"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5"/>
  <sheetViews>
    <sheetView showGridLines="0" zoomScaleNormal="100" zoomScaleSheetLayoutView="90" workbookViewId="0">
      <pane xSplit="5" ySplit="6" topLeftCell="F10" activePane="bottomRight" state="frozen"/>
      <selection activeCell="E2" sqref="E2:F4"/>
      <selection pane="topRight" activeCell="E2" sqref="E2:F4"/>
      <selection pane="bottomLeft" activeCell="E2" sqref="E2:F4"/>
      <selection pane="bottomRight" activeCell="F13" sqref="F13"/>
    </sheetView>
  </sheetViews>
  <sheetFormatPr baseColWidth="10" defaultColWidth="0" defaultRowHeight="12.75" zeroHeight="1" x14ac:dyDescent="0.2"/>
  <cols>
    <col min="1" max="1" width="5.140625" style="84" customWidth="1"/>
    <col min="2" max="4" width="0.85546875" style="84" hidden="1" customWidth="1"/>
    <col min="5" max="5" width="12.85546875" style="84" customWidth="1"/>
    <col min="6" max="6" width="12.5703125" style="84" customWidth="1"/>
    <col min="7" max="7" width="17.140625" style="84" customWidth="1"/>
    <col min="8" max="8" width="18.7109375" style="84" customWidth="1"/>
    <col min="9" max="9" width="18" style="84" customWidth="1"/>
    <col min="10" max="10" width="16.140625" style="84" customWidth="1"/>
    <col min="11" max="11" width="4" style="84" customWidth="1"/>
    <col min="12" max="12" width="4.7109375" style="84" customWidth="1"/>
    <col min="13" max="13" width="3.7109375" style="84" customWidth="1"/>
    <col min="14" max="14" width="5.7109375" style="84" customWidth="1"/>
    <col min="15" max="15" width="13.5703125" style="84" customWidth="1"/>
    <col min="16" max="16" width="10.42578125" style="84" customWidth="1"/>
    <col min="17" max="17" width="10.85546875" style="84" customWidth="1"/>
    <col min="18" max="18" width="0.85546875" style="84" customWidth="1"/>
    <col min="19" max="19" width="13.7109375" style="84" customWidth="1"/>
    <col min="20" max="20" width="0.85546875" style="84" customWidth="1"/>
    <col min="21" max="28" width="0" style="84" hidden="1" customWidth="1"/>
    <col min="29" max="16384" width="11.42578125" style="84" hidden="1"/>
  </cols>
  <sheetData>
    <row r="1" spans="5:20" ht="18.75" x14ac:dyDescent="0.3">
      <c r="E1" s="655" t="s">
        <v>716</v>
      </c>
      <c r="F1" s="655"/>
      <c r="G1" s="655"/>
      <c r="H1" s="655"/>
      <c r="I1" s="655"/>
      <c r="J1" s="655"/>
      <c r="K1" s="655"/>
      <c r="L1" s="655"/>
      <c r="M1" s="655"/>
      <c r="N1" s="655"/>
      <c r="O1" s="655"/>
      <c r="P1" s="655"/>
      <c r="Q1" s="655"/>
    </row>
    <row r="2" spans="5:20" ht="13.5" thickBot="1" x14ac:dyDescent="0.25"/>
    <row r="3" spans="5:20" ht="12.75" customHeight="1" x14ac:dyDescent="0.2">
      <c r="E3" s="656" t="s">
        <v>24</v>
      </c>
      <c r="F3" s="665" t="s">
        <v>667</v>
      </c>
      <c r="G3" s="659" t="s">
        <v>719</v>
      </c>
      <c r="H3" s="648" t="s">
        <v>23</v>
      </c>
      <c r="I3" s="648" t="s">
        <v>669</v>
      </c>
      <c r="J3" s="648" t="s">
        <v>668</v>
      </c>
      <c r="K3" s="662" t="s">
        <v>25</v>
      </c>
      <c r="L3" s="662"/>
      <c r="M3" s="662"/>
      <c r="N3" s="662"/>
      <c r="O3" s="662" t="s">
        <v>26</v>
      </c>
      <c r="P3" s="662"/>
      <c r="Q3" s="663"/>
      <c r="S3" s="652" t="s">
        <v>37</v>
      </c>
    </row>
    <row r="4" spans="5:20" ht="12.75" customHeight="1" x14ac:dyDescent="0.2">
      <c r="E4" s="657"/>
      <c r="F4" s="666"/>
      <c r="G4" s="660"/>
      <c r="H4" s="649"/>
      <c r="I4" s="649"/>
      <c r="J4" s="649"/>
      <c r="K4" s="651" t="s">
        <v>27</v>
      </c>
      <c r="L4" s="651"/>
      <c r="M4" s="651" t="s">
        <v>28</v>
      </c>
      <c r="N4" s="651"/>
      <c r="O4" s="651"/>
      <c r="P4" s="651"/>
      <c r="Q4" s="664"/>
      <c r="S4" s="653"/>
    </row>
    <row r="5" spans="5:20" ht="12.75" customHeight="1" thickBot="1" x14ac:dyDescent="0.25">
      <c r="E5" s="658"/>
      <c r="F5" s="667"/>
      <c r="G5" s="661"/>
      <c r="H5" s="650"/>
      <c r="I5" s="650"/>
      <c r="J5" s="650"/>
      <c r="K5" s="112" t="s">
        <v>29</v>
      </c>
      <c r="L5" s="112" t="s">
        <v>30</v>
      </c>
      <c r="M5" s="112" t="s">
        <v>29</v>
      </c>
      <c r="N5" s="112" t="s">
        <v>30</v>
      </c>
      <c r="O5" s="112" t="s">
        <v>31</v>
      </c>
      <c r="P5" s="112" t="s">
        <v>193</v>
      </c>
      <c r="Q5" s="113" t="s">
        <v>33</v>
      </c>
      <c r="S5" s="654"/>
    </row>
    <row r="6" spans="5:20" ht="3.95" customHeight="1" x14ac:dyDescent="0.2"/>
    <row r="7" spans="5:20" ht="59.25" customHeight="1" x14ac:dyDescent="0.2">
      <c r="E7" s="397" t="s">
        <v>752</v>
      </c>
      <c r="F7" s="328" t="s">
        <v>663</v>
      </c>
      <c r="G7" s="328" t="s">
        <v>1560</v>
      </c>
      <c r="H7" s="353" t="s">
        <v>1561</v>
      </c>
      <c r="I7" s="353" t="s">
        <v>1597</v>
      </c>
      <c r="J7" s="353" t="s">
        <v>1562</v>
      </c>
      <c r="K7" s="398">
        <v>19</v>
      </c>
      <c r="L7" s="398" t="s">
        <v>877</v>
      </c>
      <c r="M7" s="398">
        <v>19</v>
      </c>
      <c r="N7" s="398" t="s">
        <v>877</v>
      </c>
      <c r="O7" s="398" t="s">
        <v>202</v>
      </c>
      <c r="P7" s="398" t="s">
        <v>202</v>
      </c>
      <c r="Q7" s="497" t="s">
        <v>1677</v>
      </c>
      <c r="R7" s="359"/>
      <c r="S7" s="331">
        <v>100</v>
      </c>
    </row>
    <row r="8" spans="5:20" ht="59.25" customHeight="1" x14ac:dyDescent="0.2">
      <c r="E8" s="397" t="s">
        <v>753</v>
      </c>
      <c r="F8" s="328" t="s">
        <v>663</v>
      </c>
      <c r="G8" s="328" t="s">
        <v>1673</v>
      </c>
      <c r="H8" s="353" t="s">
        <v>1674</v>
      </c>
      <c r="I8" s="353" t="s">
        <v>1704</v>
      </c>
      <c r="J8" s="353" t="s">
        <v>1562</v>
      </c>
      <c r="K8" s="398">
        <v>16</v>
      </c>
      <c r="L8" s="398" t="s">
        <v>882</v>
      </c>
      <c r="M8" s="398">
        <v>16</v>
      </c>
      <c r="N8" s="398" t="s">
        <v>882</v>
      </c>
      <c r="O8" s="398" t="s">
        <v>202</v>
      </c>
      <c r="P8" s="398" t="s">
        <v>202</v>
      </c>
      <c r="Q8" s="497" t="s">
        <v>1678</v>
      </c>
      <c r="R8" s="359"/>
      <c r="S8" s="331">
        <v>0</v>
      </c>
    </row>
    <row r="9" spans="5:20" ht="59.25" customHeight="1" x14ac:dyDescent="0.2">
      <c r="E9" s="397" t="s">
        <v>754</v>
      </c>
      <c r="F9" s="328" t="s">
        <v>663</v>
      </c>
      <c r="G9" s="328" t="s">
        <v>1675</v>
      </c>
      <c r="H9" s="353" t="s">
        <v>1676</v>
      </c>
      <c r="I9" s="353" t="s">
        <v>1597</v>
      </c>
      <c r="J9" s="353" t="s">
        <v>1562</v>
      </c>
      <c r="K9" s="398">
        <v>22</v>
      </c>
      <c r="L9" s="398" t="s">
        <v>882</v>
      </c>
      <c r="M9" s="398">
        <v>22</v>
      </c>
      <c r="N9" s="398" t="s">
        <v>882</v>
      </c>
      <c r="O9" s="398" t="s">
        <v>202</v>
      </c>
      <c r="P9" s="398" t="s">
        <v>202</v>
      </c>
      <c r="Q9" s="497" t="s">
        <v>1706</v>
      </c>
      <c r="R9" s="359"/>
      <c r="S9" s="331">
        <v>100</v>
      </c>
    </row>
    <row r="10" spans="5:20" s="87" customFormat="1" ht="78.75" x14ac:dyDescent="0.2">
      <c r="E10" s="397" t="s">
        <v>755</v>
      </c>
      <c r="F10" s="328" t="s">
        <v>661</v>
      </c>
      <c r="G10" s="339" t="s">
        <v>916</v>
      </c>
      <c r="H10" s="355" t="s">
        <v>1367</v>
      </c>
      <c r="I10" s="354" t="s">
        <v>1364</v>
      </c>
      <c r="J10" s="355" t="s">
        <v>902</v>
      </c>
      <c r="K10" s="329">
        <v>1</v>
      </c>
      <c r="L10" s="329" t="s">
        <v>876</v>
      </c>
      <c r="M10" s="329">
        <v>30</v>
      </c>
      <c r="N10" s="329" t="s">
        <v>876</v>
      </c>
      <c r="O10" s="329" t="s">
        <v>257</v>
      </c>
      <c r="P10" s="329" t="s">
        <v>1433</v>
      </c>
      <c r="Q10" s="498" t="s">
        <v>897</v>
      </c>
      <c r="R10" s="276"/>
      <c r="S10" s="275">
        <v>0</v>
      </c>
    </row>
    <row r="11" spans="5:20" s="87" customFormat="1" ht="67.5" x14ac:dyDescent="0.2">
      <c r="E11" s="397" t="s">
        <v>756</v>
      </c>
      <c r="F11" s="328" t="s">
        <v>708</v>
      </c>
      <c r="G11" s="328" t="s">
        <v>908</v>
      </c>
      <c r="H11" s="376" t="s">
        <v>913</v>
      </c>
      <c r="I11" s="355" t="s">
        <v>910</v>
      </c>
      <c r="J11" s="353" t="s">
        <v>914</v>
      </c>
      <c r="K11" s="328">
        <v>1</v>
      </c>
      <c r="L11" s="328" t="s">
        <v>237</v>
      </c>
      <c r="M11" s="328">
        <v>30</v>
      </c>
      <c r="N11" s="328" t="s">
        <v>237</v>
      </c>
      <c r="O11" s="328" t="s">
        <v>202</v>
      </c>
      <c r="P11" s="328" t="s">
        <v>202</v>
      </c>
      <c r="Q11" s="498" t="s">
        <v>1596</v>
      </c>
      <c r="R11" s="3"/>
      <c r="S11" s="523">
        <v>0</v>
      </c>
    </row>
    <row r="12" spans="5:20" s="87" customFormat="1" ht="56.25" x14ac:dyDescent="0.2">
      <c r="E12" s="397" t="s">
        <v>757</v>
      </c>
      <c r="F12" s="328" t="s">
        <v>664</v>
      </c>
      <c r="G12" s="328" t="s">
        <v>1322</v>
      </c>
      <c r="H12" s="353" t="s">
        <v>1555</v>
      </c>
      <c r="I12" s="354" t="s">
        <v>1556</v>
      </c>
      <c r="J12" s="355" t="s">
        <v>902</v>
      </c>
      <c r="K12" s="329">
        <v>1</v>
      </c>
      <c r="L12" s="329" t="s">
        <v>876</v>
      </c>
      <c r="M12" s="329">
        <v>30</v>
      </c>
      <c r="N12" s="329" t="s">
        <v>876</v>
      </c>
      <c r="O12" s="329" t="s">
        <v>257</v>
      </c>
      <c r="P12" s="329" t="s">
        <v>202</v>
      </c>
      <c r="Q12" s="498" t="s">
        <v>1557</v>
      </c>
      <c r="R12" s="276"/>
      <c r="S12" s="275"/>
    </row>
    <row r="13" spans="5:20" s="87" customFormat="1" ht="45" x14ac:dyDescent="0.2">
      <c r="E13" s="397" t="s">
        <v>758</v>
      </c>
      <c r="F13" s="328" t="s">
        <v>661</v>
      </c>
      <c r="G13" s="328" t="s">
        <v>1322</v>
      </c>
      <c r="H13" s="353" t="s">
        <v>1368</v>
      </c>
      <c r="I13" s="354" t="s">
        <v>1365</v>
      </c>
      <c r="J13" s="355" t="s">
        <v>902</v>
      </c>
      <c r="K13" s="329">
        <v>1</v>
      </c>
      <c r="L13" s="329" t="s">
        <v>876</v>
      </c>
      <c r="M13" s="329">
        <v>30</v>
      </c>
      <c r="N13" s="329" t="s">
        <v>876</v>
      </c>
      <c r="O13" s="329" t="s">
        <v>257</v>
      </c>
      <c r="P13" s="329" t="s">
        <v>202</v>
      </c>
      <c r="Q13" s="498" t="s">
        <v>897</v>
      </c>
      <c r="R13" s="340"/>
      <c r="S13" s="275">
        <v>20000</v>
      </c>
      <c r="T13" s="414">
        <v>5300</v>
      </c>
    </row>
    <row r="14" spans="5:20" s="87" customFormat="1" ht="45" x14ac:dyDescent="0.2">
      <c r="E14" s="397" t="s">
        <v>759</v>
      </c>
      <c r="F14" s="328" t="s">
        <v>661</v>
      </c>
      <c r="G14" s="328" t="s">
        <v>1322</v>
      </c>
      <c r="H14" s="353" t="s">
        <v>1368</v>
      </c>
      <c r="I14" s="354" t="s">
        <v>1365</v>
      </c>
      <c r="J14" s="355" t="s">
        <v>902</v>
      </c>
      <c r="K14" s="329">
        <v>1</v>
      </c>
      <c r="L14" s="329" t="s">
        <v>886</v>
      </c>
      <c r="M14" s="329">
        <v>30</v>
      </c>
      <c r="N14" s="329" t="s">
        <v>886</v>
      </c>
      <c r="O14" s="329" t="s">
        <v>257</v>
      </c>
      <c r="P14" s="329" t="s">
        <v>202</v>
      </c>
      <c r="Q14" s="498" t="s">
        <v>897</v>
      </c>
      <c r="R14" s="340"/>
      <c r="S14" s="275">
        <v>20000</v>
      </c>
      <c r="T14" s="414">
        <v>5300</v>
      </c>
    </row>
    <row r="15" spans="5:20" s="87" customFormat="1" ht="56.25" x14ac:dyDescent="0.2">
      <c r="E15" s="397" t="s">
        <v>760</v>
      </c>
      <c r="F15" s="328" t="s">
        <v>664</v>
      </c>
      <c r="G15" s="328" t="s">
        <v>1322</v>
      </c>
      <c r="H15" s="353" t="s">
        <v>1555</v>
      </c>
      <c r="I15" s="354" t="s">
        <v>1556</v>
      </c>
      <c r="J15" s="355" t="s">
        <v>902</v>
      </c>
      <c r="K15" s="329">
        <v>1</v>
      </c>
      <c r="L15" s="329" t="s">
        <v>886</v>
      </c>
      <c r="M15" s="329">
        <v>30</v>
      </c>
      <c r="N15" s="329" t="s">
        <v>886</v>
      </c>
      <c r="O15" s="329" t="s">
        <v>257</v>
      </c>
      <c r="P15" s="329" t="s">
        <v>202</v>
      </c>
      <c r="Q15" s="498" t="s">
        <v>1557</v>
      </c>
      <c r="R15" s="340"/>
      <c r="S15" s="275">
        <v>0</v>
      </c>
    </row>
    <row r="16" spans="5:20" s="87" customFormat="1" ht="78.75" x14ac:dyDescent="0.2">
      <c r="E16" s="397" t="s">
        <v>761</v>
      </c>
      <c r="F16" s="328" t="s">
        <v>661</v>
      </c>
      <c r="G16" s="328" t="s">
        <v>916</v>
      </c>
      <c r="H16" s="355" t="s">
        <v>1367</v>
      </c>
      <c r="I16" s="354" t="s">
        <v>1364</v>
      </c>
      <c r="J16" s="355" t="s">
        <v>902</v>
      </c>
      <c r="K16" s="329">
        <v>1</v>
      </c>
      <c r="L16" s="329" t="s">
        <v>886</v>
      </c>
      <c r="M16" s="329">
        <v>30</v>
      </c>
      <c r="N16" s="329" t="s">
        <v>886</v>
      </c>
      <c r="O16" s="329" t="s">
        <v>257</v>
      </c>
      <c r="P16" s="329" t="s">
        <v>202</v>
      </c>
      <c r="Q16" s="498" t="s">
        <v>897</v>
      </c>
      <c r="R16" s="276"/>
      <c r="S16" s="275">
        <v>12500</v>
      </c>
    </row>
    <row r="17" spans="5:20" s="87" customFormat="1" ht="101.25" x14ac:dyDescent="0.2">
      <c r="E17" s="397" t="s">
        <v>762</v>
      </c>
      <c r="F17" s="328" t="s">
        <v>664</v>
      </c>
      <c r="G17" s="328" t="s">
        <v>916</v>
      </c>
      <c r="H17" s="355" t="s">
        <v>1558</v>
      </c>
      <c r="I17" s="354" t="s">
        <v>1556</v>
      </c>
      <c r="J17" s="355" t="s">
        <v>902</v>
      </c>
      <c r="K17" s="329">
        <v>1</v>
      </c>
      <c r="L17" s="329" t="s">
        <v>886</v>
      </c>
      <c r="M17" s="329">
        <v>30</v>
      </c>
      <c r="N17" s="329" t="s">
        <v>886</v>
      </c>
      <c r="O17" s="329" t="s">
        <v>257</v>
      </c>
      <c r="P17" s="329" t="s">
        <v>202</v>
      </c>
      <c r="Q17" s="498" t="s">
        <v>1557</v>
      </c>
      <c r="R17" s="276"/>
      <c r="S17" s="275">
        <v>0</v>
      </c>
    </row>
    <row r="18" spans="5:20" s="87" customFormat="1" ht="73.5" customHeight="1" x14ac:dyDescent="0.2">
      <c r="E18" s="397" t="s">
        <v>763</v>
      </c>
      <c r="F18" s="339" t="s">
        <v>663</v>
      </c>
      <c r="G18" s="328" t="s">
        <v>883</v>
      </c>
      <c r="H18" s="355" t="s">
        <v>884</v>
      </c>
      <c r="I18" s="355" t="s">
        <v>885</v>
      </c>
      <c r="J18" s="355" t="s">
        <v>878</v>
      </c>
      <c r="K18" s="329">
        <v>1</v>
      </c>
      <c r="L18" s="329" t="s">
        <v>886</v>
      </c>
      <c r="M18" s="329">
        <v>30</v>
      </c>
      <c r="N18" s="329" t="s">
        <v>886</v>
      </c>
      <c r="O18" s="329" t="s">
        <v>202</v>
      </c>
      <c r="P18" s="329" t="s">
        <v>202</v>
      </c>
      <c r="Q18" s="498" t="s">
        <v>1596</v>
      </c>
      <c r="R18" s="276"/>
      <c r="S18" s="275">
        <v>100</v>
      </c>
    </row>
    <row r="19" spans="5:20" s="87" customFormat="1" ht="67.5" x14ac:dyDescent="0.2">
      <c r="E19" s="397" t="s">
        <v>764</v>
      </c>
      <c r="F19" s="339" t="s">
        <v>708</v>
      </c>
      <c r="G19" s="328" t="s">
        <v>908</v>
      </c>
      <c r="H19" s="355" t="s">
        <v>909</v>
      </c>
      <c r="I19" s="355" t="s">
        <v>910</v>
      </c>
      <c r="J19" s="355" t="s">
        <v>914</v>
      </c>
      <c r="K19" s="398">
        <v>1</v>
      </c>
      <c r="L19" s="398" t="s">
        <v>886</v>
      </c>
      <c r="M19" s="398">
        <v>30</v>
      </c>
      <c r="N19" s="398" t="s">
        <v>886</v>
      </c>
      <c r="O19" s="329" t="s">
        <v>202</v>
      </c>
      <c r="P19" s="329" t="s">
        <v>202</v>
      </c>
      <c r="Q19" s="498" t="s">
        <v>912</v>
      </c>
      <c r="R19" s="276"/>
      <c r="S19" s="331">
        <v>5600</v>
      </c>
    </row>
    <row r="20" spans="5:20" s="87" customFormat="1" ht="48.75" customHeight="1" x14ac:dyDescent="0.2">
      <c r="E20" s="397" t="s">
        <v>765</v>
      </c>
      <c r="F20" s="328" t="s">
        <v>661</v>
      </c>
      <c r="G20" s="328" t="s">
        <v>898</v>
      </c>
      <c r="H20" s="355" t="s">
        <v>899</v>
      </c>
      <c r="I20" s="355" t="s">
        <v>900</v>
      </c>
      <c r="J20" s="355" t="s">
        <v>901</v>
      </c>
      <c r="K20" s="329">
        <v>1</v>
      </c>
      <c r="L20" s="329" t="s">
        <v>886</v>
      </c>
      <c r="M20" s="329">
        <v>30</v>
      </c>
      <c r="N20" s="329" t="s">
        <v>889</v>
      </c>
      <c r="O20" s="329" t="s">
        <v>257</v>
      </c>
      <c r="P20" s="329" t="s">
        <v>202</v>
      </c>
      <c r="Q20" s="329" t="s">
        <v>897</v>
      </c>
      <c r="R20" s="399"/>
      <c r="S20" s="275">
        <v>90000</v>
      </c>
      <c r="T20" s="414">
        <v>3445</v>
      </c>
    </row>
    <row r="21" spans="5:20" s="87" customFormat="1" ht="67.5" x14ac:dyDescent="0.2">
      <c r="E21" s="397" t="s">
        <v>766</v>
      </c>
      <c r="F21" s="339" t="s">
        <v>663</v>
      </c>
      <c r="G21" s="339" t="s">
        <v>907</v>
      </c>
      <c r="H21" s="355" t="s">
        <v>906</v>
      </c>
      <c r="I21" s="355" t="s">
        <v>905</v>
      </c>
      <c r="J21" s="355" t="s">
        <v>878</v>
      </c>
      <c r="K21" s="329">
        <v>1</v>
      </c>
      <c r="L21" s="329" t="s">
        <v>886</v>
      </c>
      <c r="M21" s="329">
        <v>30</v>
      </c>
      <c r="N21" s="329" t="s">
        <v>889</v>
      </c>
      <c r="O21" s="329" t="s">
        <v>202</v>
      </c>
      <c r="P21" s="329" t="s">
        <v>202</v>
      </c>
      <c r="Q21" s="329" t="s">
        <v>1596</v>
      </c>
      <c r="R21" s="276"/>
      <c r="S21" s="275">
        <v>100</v>
      </c>
    </row>
    <row r="22" spans="5:20" s="87" customFormat="1" ht="67.5" x14ac:dyDescent="0.2">
      <c r="E22" s="397" t="s">
        <v>1565</v>
      </c>
      <c r="F22" s="339" t="s">
        <v>663</v>
      </c>
      <c r="G22" s="339" t="s">
        <v>893</v>
      </c>
      <c r="H22" s="355" t="s">
        <v>892</v>
      </c>
      <c r="I22" s="355" t="s">
        <v>891</v>
      </c>
      <c r="J22" s="355" t="s">
        <v>878</v>
      </c>
      <c r="K22" s="329">
        <v>1</v>
      </c>
      <c r="L22" s="329" t="s">
        <v>886</v>
      </c>
      <c r="M22" s="329">
        <v>30</v>
      </c>
      <c r="N22" s="329" t="s">
        <v>890</v>
      </c>
      <c r="O22" s="329" t="s">
        <v>202</v>
      </c>
      <c r="P22" s="329" t="s">
        <v>202</v>
      </c>
      <c r="Q22" s="329" t="s">
        <v>1596</v>
      </c>
      <c r="R22" s="276"/>
      <c r="S22" s="275">
        <v>100</v>
      </c>
    </row>
    <row r="23" spans="5:20" s="87" customFormat="1" ht="67.5" x14ac:dyDescent="0.2">
      <c r="E23" s="397" t="s">
        <v>1566</v>
      </c>
      <c r="F23" s="339" t="s">
        <v>663</v>
      </c>
      <c r="G23" s="339" t="s">
        <v>881</v>
      </c>
      <c r="H23" s="355" t="s">
        <v>880</v>
      </c>
      <c r="I23" s="355" t="s">
        <v>879</v>
      </c>
      <c r="J23" s="355" t="s">
        <v>878</v>
      </c>
      <c r="K23" s="329">
        <v>1</v>
      </c>
      <c r="L23" s="329" t="s">
        <v>890</v>
      </c>
      <c r="M23" s="329">
        <v>30</v>
      </c>
      <c r="N23" s="329" t="s">
        <v>890</v>
      </c>
      <c r="O23" s="329" t="s">
        <v>202</v>
      </c>
      <c r="P23" s="329" t="s">
        <v>202</v>
      </c>
      <c r="Q23" s="329" t="s">
        <v>1596</v>
      </c>
      <c r="R23" s="276"/>
      <c r="S23" s="275">
        <v>100</v>
      </c>
    </row>
    <row r="24" spans="5:20" s="87" customFormat="1" ht="76.5" x14ac:dyDescent="0.2">
      <c r="E24" s="397" t="s">
        <v>1679</v>
      </c>
      <c r="F24" s="339" t="s">
        <v>663</v>
      </c>
      <c r="G24" s="339" t="s">
        <v>1559</v>
      </c>
      <c r="H24" s="355" t="s">
        <v>888</v>
      </c>
      <c r="I24" s="355" t="s">
        <v>879</v>
      </c>
      <c r="J24" s="355" t="s">
        <v>878</v>
      </c>
      <c r="K24" s="329">
        <v>1</v>
      </c>
      <c r="L24" s="329" t="s">
        <v>890</v>
      </c>
      <c r="M24" s="329">
        <v>30</v>
      </c>
      <c r="N24" s="329" t="s">
        <v>890</v>
      </c>
      <c r="O24" s="329" t="s">
        <v>202</v>
      </c>
      <c r="P24" s="329" t="s">
        <v>202</v>
      </c>
      <c r="Q24" s="329" t="s">
        <v>1595</v>
      </c>
      <c r="R24" s="276"/>
      <c r="S24" s="275">
        <v>100</v>
      </c>
    </row>
    <row r="25" spans="5:20" s="87" customFormat="1" ht="78.75" x14ac:dyDescent="0.2">
      <c r="E25" s="397" t="s">
        <v>1680</v>
      </c>
      <c r="F25" s="339" t="s">
        <v>708</v>
      </c>
      <c r="G25" s="328" t="s">
        <v>908</v>
      </c>
      <c r="H25" s="355" t="s">
        <v>909</v>
      </c>
      <c r="I25" s="355" t="s">
        <v>910</v>
      </c>
      <c r="J25" s="355" t="s">
        <v>911</v>
      </c>
      <c r="K25" s="398">
        <v>1</v>
      </c>
      <c r="L25" s="398" t="s">
        <v>887</v>
      </c>
      <c r="M25" s="398">
        <v>30</v>
      </c>
      <c r="N25" s="398" t="s">
        <v>887</v>
      </c>
      <c r="O25" s="329" t="s">
        <v>202</v>
      </c>
      <c r="P25" s="329" t="s">
        <v>202</v>
      </c>
      <c r="Q25" s="329" t="s">
        <v>1596</v>
      </c>
      <c r="R25" s="276"/>
      <c r="S25" s="331">
        <v>5600</v>
      </c>
    </row>
    <row r="26" spans="5:20" ht="16.5" customHeight="1" thickBot="1" x14ac:dyDescent="0.25">
      <c r="S26" s="117"/>
    </row>
    <row r="27" spans="5:20" ht="13.5" thickBot="1" x14ac:dyDescent="0.25">
      <c r="F27" s="148"/>
      <c r="O27" s="608" t="s">
        <v>34</v>
      </c>
      <c r="P27" s="609"/>
      <c r="Q27" s="610"/>
      <c r="S27" s="222">
        <f>SUM(S7:S25)</f>
        <v>154400</v>
      </c>
    </row>
    <row r="28" spans="5:20" ht="3.95" customHeight="1" x14ac:dyDescent="0.2"/>
    <row r="29" spans="5:20" s="123" customFormat="1" hidden="1" x14ac:dyDescent="0.2"/>
    <row r="30" spans="5:20" s="124" customFormat="1" hidden="1" x14ac:dyDescent="0.25"/>
    <row r="31" spans="5:20" s="124" customFormat="1" hidden="1" x14ac:dyDescent="0.25"/>
    <row r="32" spans="5:20" s="124" customFormat="1" hidden="1" x14ac:dyDescent="0.25"/>
    <row r="33" s="124" customFormat="1" hidden="1" x14ac:dyDescent="0.25"/>
    <row r="34" s="124" customFormat="1" hidden="1" x14ac:dyDescent="0.25"/>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formatCells="0" formatColumns="0" formatRows="0" insertColumns="0" insertRows="0" insertHyperlinks="0" deleteColumns="0" deleteRows="0" sort="0"/>
  <mergeCells count="13">
    <mergeCell ref="E1:Q1"/>
    <mergeCell ref="E3:E5"/>
    <mergeCell ref="G3:G5"/>
    <mergeCell ref="K3:N3"/>
    <mergeCell ref="O3:Q4"/>
    <mergeCell ref="F3:F5"/>
    <mergeCell ref="I3:I5"/>
    <mergeCell ref="J3:J5"/>
    <mergeCell ref="O27:Q27"/>
    <mergeCell ref="H3:H5"/>
    <mergeCell ref="K4:L4"/>
    <mergeCell ref="M4:N4"/>
    <mergeCell ref="S3:S5"/>
  </mergeCells>
  <dataValidations count="3">
    <dataValidation type="list" allowBlank="1" showInputMessage="1" showErrorMessage="1" sqref="N7:N25 L7:L25">
      <formula1>MES</formula1>
    </dataValidation>
    <dataValidation type="list" allowBlank="1" showInputMessage="1" showErrorMessage="1" sqref="O7:O25">
      <formula1>DEPARTAMENTO</formula1>
    </dataValidation>
    <dataValidation type="list" allowBlank="1" showInputMessage="1" showErrorMessage="1" sqref="F7:F25">
      <formula1>CATEGORIAC.1</formula1>
    </dataValidation>
  </dataValidations>
  <pageMargins left="0.25" right="0.25" top="0.75" bottom="0.75" header="0.3" footer="0.3"/>
  <pageSetup paperSize="5" scale="90"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103</vt:i4>
      </vt:variant>
    </vt:vector>
  </HeadingPairs>
  <TitlesOfParts>
    <vt:vector size="130" baseType="lpstr">
      <vt:lpstr>Hoja2</vt:lpstr>
      <vt:lpstr>POR</vt:lpstr>
      <vt:lpstr>INT</vt:lpstr>
      <vt:lpstr>ORG</vt:lpstr>
      <vt:lpstr>ORG-DIR</vt:lpstr>
      <vt:lpstr>BASE</vt:lpstr>
      <vt:lpstr>FODA</vt:lpstr>
      <vt:lpstr>1</vt:lpstr>
      <vt:lpstr>C1</vt:lpstr>
      <vt:lpstr>2</vt:lpstr>
      <vt:lpstr>C2.1</vt:lpstr>
      <vt:lpstr>C2.2</vt:lpstr>
      <vt:lpstr>C2.3</vt:lpstr>
      <vt:lpstr>3</vt:lpstr>
      <vt:lpstr>C3.1</vt:lpstr>
      <vt:lpstr>C3.2</vt:lpstr>
      <vt:lpstr>4</vt:lpstr>
      <vt:lpstr>C4.1</vt:lpstr>
      <vt:lpstr>C4.2</vt:lpstr>
      <vt:lpstr>5</vt:lpstr>
      <vt:lpstr>C5.1</vt:lpstr>
      <vt:lpstr>C5.2</vt:lpstr>
      <vt:lpstr>P1</vt:lpstr>
      <vt:lpstr>P2</vt:lpstr>
      <vt:lpstr>A1</vt:lpstr>
      <vt:lpstr>A2</vt:lpstr>
      <vt:lpstr>A3</vt:lpstr>
      <vt:lpstr>ACTIVIDAD</vt:lpstr>
      <vt:lpstr>ACTIVIDAD3</vt:lpstr>
      <vt:lpstr>ACTIVIDAD4</vt:lpstr>
      <vt:lpstr>ACTIVIDAD5</vt:lpstr>
      <vt:lpstr>ACTIVIDAD7</vt:lpstr>
      <vt:lpstr>ACTIVIDAD8</vt:lpstr>
      <vt:lpstr>ACTIVIDADC3.2</vt:lpstr>
      <vt:lpstr>ACTIVIDADC5.1</vt:lpstr>
      <vt:lpstr>Alta_Verapaz</vt:lpstr>
      <vt:lpstr>'1'!Área_de_impresión</vt:lpstr>
      <vt:lpstr>'A1'!Área_de_impresión</vt:lpstr>
      <vt:lpstr>'A2'!Área_de_impresión</vt:lpstr>
      <vt:lpstr>'A3'!Área_de_impresión</vt:lpstr>
      <vt:lpstr>BASE!Área_de_impresión</vt:lpstr>
      <vt:lpstr>C2.1!Área_de_impresión</vt:lpstr>
      <vt:lpstr>C2.2!Área_de_impresión</vt:lpstr>
      <vt:lpstr>C2.3!Área_de_impresión</vt:lpstr>
      <vt:lpstr>C3.1!Área_de_impresión</vt:lpstr>
      <vt:lpstr>C3.2!Área_de_impresión</vt:lpstr>
      <vt:lpstr>C4.1!Área_de_impresión</vt:lpstr>
      <vt:lpstr>C4.2!Área_de_impresión</vt:lpstr>
      <vt:lpstr>C5.1!Área_de_impresión</vt:lpstr>
      <vt:lpstr>C5.2!Área_de_impresión</vt:lpstr>
      <vt:lpstr>ORG!Área_de_impresión</vt:lpstr>
      <vt:lpstr>'P1'!Área_de_impresión</vt:lpstr>
      <vt:lpstr>'P2'!Área_de_impresión</vt:lpstr>
      <vt:lpstr>POR!Área_de_impresión</vt:lpstr>
      <vt:lpstr>ASOCIACIÓN_DEPORTIVA_NACIONAL_DE</vt:lpstr>
      <vt:lpstr>Baja_verapaz</vt:lpstr>
      <vt:lpstr>BENEFICIARIO</vt:lpstr>
      <vt:lpstr>CARÁTULA</vt:lpstr>
      <vt:lpstr>CATEGORIA</vt:lpstr>
      <vt:lpstr>CATEGORIA2</vt:lpstr>
      <vt:lpstr>CATEGORIA3</vt:lpstr>
      <vt:lpstr>CATEGORIA4</vt:lpstr>
      <vt:lpstr>CATEGORÍAA1</vt:lpstr>
      <vt:lpstr>CATEGORÍAA2</vt:lpstr>
      <vt:lpstr>CATEGORÍAA3</vt:lpstr>
      <vt:lpstr>CATEGORIAC.1</vt:lpstr>
      <vt:lpstr>CATEGORIAC2.1</vt:lpstr>
      <vt:lpstr>CATEGORIAC3.1</vt:lpstr>
      <vt:lpstr>CATEGORÍAC4.2</vt:lpstr>
      <vt:lpstr>Chimaltenango</vt:lpstr>
      <vt:lpstr>Chiquimula</vt:lpstr>
      <vt:lpstr>CLASIFICACIÓN10</vt:lpstr>
      <vt:lpstr>CLASIFICACIÓNC3.1</vt:lpstr>
      <vt:lpstr>CLASIFICACIÓNC4.2</vt:lpstr>
      <vt:lpstr>DEPARTAMENTO</vt:lpstr>
      <vt:lpstr>DEPORTE</vt:lpstr>
      <vt:lpstr>DIRIGIDO</vt:lpstr>
      <vt:lpstr>DIRIGIDO5</vt:lpstr>
      <vt:lpstr>El_Progreso</vt:lpstr>
      <vt:lpstr>Escuintla</vt:lpstr>
      <vt:lpstr>ETAPAA1</vt:lpstr>
      <vt:lpstr>ETAPAA2</vt:lpstr>
      <vt:lpstr>FEDERACIÓN_DEPORTIVA_NACIONAL_DE</vt:lpstr>
      <vt:lpstr>Guatemala</vt:lpstr>
      <vt:lpstr>Huehuetenango</vt:lpstr>
      <vt:lpstr>IMPLEMENTACIÓN</vt:lpstr>
      <vt:lpstr>Izabal</vt:lpstr>
      <vt:lpstr>Jalapa</vt:lpstr>
      <vt:lpstr>Jutiapa</vt:lpstr>
      <vt:lpstr>LÍNEAA1</vt:lpstr>
      <vt:lpstr>LÍNEAA2</vt:lpstr>
      <vt:lpstr>MES</vt:lpstr>
      <vt:lpstr>NIVEL</vt:lpstr>
      <vt:lpstr>NIVELA1</vt:lpstr>
      <vt:lpstr>NIVELC3.1</vt:lpstr>
      <vt:lpstr>NIVELC4.2</vt:lpstr>
      <vt:lpstr>Petén</vt:lpstr>
      <vt:lpstr>Quetzaltenango</vt:lpstr>
      <vt:lpstr>Quiché</vt:lpstr>
      <vt:lpstr>RESPONSABILIDADA3</vt:lpstr>
      <vt:lpstr>Rethalhuleu</vt:lpstr>
      <vt:lpstr>Sacatepéquez</vt:lpstr>
      <vt:lpstr>San_Marcos</vt:lpstr>
      <vt:lpstr>Santa_Rosa</vt:lpstr>
      <vt:lpstr>SELECCIONE_OPCIÓN</vt:lpstr>
      <vt:lpstr>Sololá</vt:lpstr>
      <vt:lpstr>Suchitepéquez</vt:lpstr>
      <vt:lpstr>'1'!Títulos_a_imprimir</vt:lpstr>
      <vt:lpstr>'2'!Títulos_a_imprimir</vt:lpstr>
      <vt:lpstr>'3'!Títulos_a_imprimir</vt:lpstr>
      <vt:lpstr>'4'!Títulos_a_imprimir</vt:lpstr>
      <vt:lpstr>'5'!Títulos_a_imprimir</vt:lpstr>
      <vt:lpstr>'A1'!Títulos_a_imprimir</vt:lpstr>
      <vt:lpstr>'A2'!Títulos_a_imprimir</vt:lpstr>
      <vt:lpstr>'A3'!Títulos_a_imprimir</vt:lpstr>
      <vt:lpstr>'C1'!Títulos_a_imprimir</vt:lpstr>
      <vt:lpstr>C2.1!Títulos_a_imprimir</vt:lpstr>
      <vt:lpstr>C2.2!Títulos_a_imprimir</vt:lpstr>
      <vt:lpstr>C2.3!Títulos_a_imprimir</vt:lpstr>
      <vt:lpstr>C3.1!Títulos_a_imprimir</vt:lpstr>
      <vt:lpstr>C3.2!Títulos_a_imprimir</vt:lpstr>
      <vt:lpstr>C4.1!Títulos_a_imprimir</vt:lpstr>
      <vt:lpstr>C4.2!Títulos_a_imprimir</vt:lpstr>
      <vt:lpstr>C5.1!Títulos_a_imprimir</vt:lpstr>
      <vt:lpstr>C5.2!Títulos_a_imprimir</vt:lpstr>
      <vt:lpstr>'P1'!Títulos_a_imprimir</vt:lpstr>
      <vt:lpstr>'P2'!Títulos_a_imprimir</vt:lpstr>
      <vt:lpstr>Totonicapán</vt:lpstr>
      <vt:lpstr>VISITA</vt:lpstr>
      <vt:lpstr>Zacapa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2015-10-19T19:44:04Z</dcterms:modified>
</cp:coreProperties>
</file>